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13" documentId="13_ncr:1_{F6CB121F-512D-4AA6-A0C1-0FB36C537598}" xr6:coauthVersionLast="47" xr6:coauthVersionMax="47" xr10:uidLastSave="{AF9BC994-E8B0-4142-9CD7-815C029E213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<sst xmlns="http://schemas.openxmlformats.org/spreadsheetml/2006/main" count="180309" uniqueCount="39126">
  <si>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</si>
  <si>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</si>
  <si>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</si>
  <si>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</si>
  <si>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</si>
  <si>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</si>
  <si>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</si>
  <si>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</si>
  <si>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</si>
  <si>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</si>
  <si>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</si>
  <si>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</si>
  <si>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</si>
  <si>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</si>
  <si>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</si>
  <si>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</si>
  <si>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</si>
  <si>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</si>
  <si>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</si>
  <si>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</si>
  <si>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</si>
  <si>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</si>
  <si>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</si>
  <si>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</si>
  <si>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</si>
  <si>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</si>
  <si>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</si>
  <si>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</si>
  <si>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</si>
  <si>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</si>
  <si>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</si>
  <si>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</si>
  <si>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</si>
  <si>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</si>
  <si>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</si>
  <si>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</si>
  <si>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</si>
  <si>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</si>
  <si>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</si>
  <si>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</si>
  <si>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</si>
  <si>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</si>
  <si>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</si>
  <si>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</si>
  <si>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</si>
  <si>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</si>
  <si>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</si>
  <si>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</si>
  <si>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</si>
  <si>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</si>
  <si>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</si>
  <si>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</si>
  <si>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</si>
  <si>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</si>
  <si>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</si>
  <si>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</si>
  <si>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</si>
  <si>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</si>
  <si>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</si>
  <si>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</si>
  <si>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</si>
  <si>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</si>
  <si>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</si>
  <si>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</si>
  <si>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</si>
  <si>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</si>
  <si>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</si>
  <si>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</si>
  <si>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</si>
  <si>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</si>
  <si>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</si>
  <si>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</si>
  <si>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</si>
  <si>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</si>
  <si>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</si>
  <si>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</si>
  <si>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</si>
  <si>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</si>
  <si>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</si>
  <si>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</si>
  <si>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</si>
  <si>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</si>
  <si>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</si>
  <si>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</si>
  <si>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</si>
  <si>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</si>
  <si>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</si>
  <si>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</si>
  <si>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</si>
  <si>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</si>
  <si>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</si>
  <si>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</si>
  <si>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</si>
  <si>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</si>
  <si>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</si>
  <si>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</si>
  <si>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</si>
  <si>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</si>
  <si>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</si>
  <si>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</si>
  <si>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</si>
  <si>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</si>
  <si>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</si>
  <si>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</si>
  <si>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</si>
  <si>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</si>
  <si>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</si>
  <si>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</si>
  <si>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</si>
  <si>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</si>
  <si>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</si>
  <si>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</si>
  <si>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</si>
  <si>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</si>
  <si>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</si>
  <si>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</si>
  <si>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</si>
  <si>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</si>
  <si>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</si>
  <si>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</si>
  <si>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</si>
  <si>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</si>
  <si>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</si>
  <si>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</si>
  <si>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</si>
  <si>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</si>
  <si>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</si>
  <si>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</si>
  <si>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</si>
  <si>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</si>
  <si>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</si>
  <si>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</si>
  <si>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</si>
  <si>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</si>
  <si>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</si>
  <si>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</si>
  <si>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</si>
  <si>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</si>
  <si>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</si>
  <si>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</si>
  <si>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</si>
  <si>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</si>
  <si>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</si>
  <si>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</si>
  <si>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</si>
  <si>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</si>
  <si>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</si>
  <si>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</si>
  <si>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</si>
  <si>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</si>
  <si>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</si>
  <si>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</si>
  <si>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</si>
  <si>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</si>
  <si>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</si>
  <si>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</si>
  <si>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</si>
  <si>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</si>
  <si>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</si>
  <si>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</si>
  <si>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</si>
  <si>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</si>
  <si>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</si>
  <si>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</si>
  <si>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</si>
  <si>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</si>
  <si>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</si>
  <si>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</si>
  <si>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</si>
  <si>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</si>
  <si>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</si>
  <si>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</si>
  <si>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</si>
  <si>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</si>
  <si>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</si>
  <si>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</si>
  <si>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</si>
  <si>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</si>
  <si>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</si>
  <si>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</si>
  <si>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</si>
  <si>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</si>
  <si>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</si>
  <si>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</si>
  <si>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</si>
  <si>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</si>
  <si>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</si>
  <si>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</si>
  <si>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</si>
  <si>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</si>
  <si>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</si>
  <si>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</si>
  <si>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</si>
  <si>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</si>
  <si>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</si>
  <si>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</si>
  <si>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</si>
  <si>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</si>
  <si>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</si>
  <si>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</si>
  <si>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</si>
  <si>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</si>
  <si>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</si>
  <si>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</si>
  <si>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</si>
  <si>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</si>
  <si>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</si>
  <si>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</si>
  <si>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</si>
  <si>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</si>
  <si>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</si>
  <si>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</si>
  <si>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</si>
  <si>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</si>
  <si>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</si>
  <si>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</si>
  <si>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</si>
  <si>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</si>
  <si>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</si>
  <si>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</si>
  <si>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</si>
  <si>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</si>
  <si>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</si>
  <si>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</si>
  <si>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</si>
  <si>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</si>
  <si>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</si>
  <si>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</si>
  <si>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</si>
  <si>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</si>
  <si>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</si>
  <si>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</si>
  <si>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</si>
  <si>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</si>
  <si>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</si>
  <si>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</si>
  <si>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</si>
  <si>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</si>
  <si>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</si>
  <si>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</si>
  <si>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</si>
  <si>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</si>
  <si>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</si>
  <si>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</si>
  <si>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</si>
  <si>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</si>
  <si>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</si>
  <si>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</si>
  <si>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</si>
  <si>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</si>
  <si>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</si>
  <si>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</si>
  <si>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</si>
  <si>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</si>
  <si>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</si>
  <si>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</si>
  <si>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</si>
  <si>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</si>
  <si>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</si>
  <si>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</si>
  <si>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</si>
  <si>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</si>
  <si>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</si>
  <si>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</si>
  <si>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</si>
  <si>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</si>
  <si>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</si>
  <si>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</si>
  <si>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</si>
  <si>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</si>
  <si>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</si>
  <si>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</si>
  <si>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</si>
  <si>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</si>
  <si>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</si>
  <si>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</si>
  <si>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</si>
  <si>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</si>
  <si>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</si>
  <si>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</si>
  <si>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</si>
  <si>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</si>
  <si>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</si>
  <si>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</si>
  <si>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</si>
  <si>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</si>
  <si>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</si>
  <si>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</si>
  <si>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</si>
  <si>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</si>
  <si>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</si>
  <si>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</si>
  <si>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</si>
  <si>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</si>
  <si>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</si>
  <si>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</si>
  <si>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</si>
  <si>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</si>
  <si>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</si>
  <si>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</si>
  <si>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</si>
  <si>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</si>
  <si>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</si>
  <si>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</si>
  <si>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</si>
  <si>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</si>
  <si>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</si>
  <si>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</si>
  <si>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</si>
  <si>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</si>
  <si>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</si>
  <si>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</si>
  <si>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</si>
  <si>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</si>
  <si>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</si>
  <si>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</si>
  <si>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</si>
  <si>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</si>
  <si>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</si>
  <si>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</si>
  <si>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</si>
  <si>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</si>
  <si>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</si>
  <si>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</si>
  <si>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</si>
  <si>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</si>
  <si>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</si>
  <si>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</si>
  <si>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</si>
  <si>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</si>
  <si>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</si>
  <si>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</si>
  <si>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</si>
  <si>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</si>
  <si>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</si>
  <si>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</si>
  <si>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</si>
  <si>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</si>
  <si>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</si>
  <si>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</si>
  <si>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</si>
  <si>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</si>
  <si>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</si>
  <si>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</si>
  <si>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</si>
  <si>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</si>
  <si>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</si>
  <si>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</si>
  <si>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</si>
  <si>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</si>
  <si>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</si>
  <si>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</si>
  <si>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</si>
  <si>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</si>
  <si>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</si>
  <si>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</si>
  <si>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</si>
  <si>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</si>
  <si>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</si>
  <si>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</si>
  <si>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</si>
  <si>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</si>
  <si>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</si>
  <si>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</si>
  <si>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</si>
  <si>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</si>
  <si>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</si>
  <si>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</si>
  <si>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</si>
  <si>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</si>
  <si>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</si>
  <si>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</si>
  <si>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</si>
  <si>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</si>
  <si>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</si>
  <si>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</si>
  <si>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</si>
  <si>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</si>
  <si>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</si>
  <si>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</si>
  <si>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</si>
  <si>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</si>
  <si>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</si>
  <si>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</si>
  <si>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</si>
  <si>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</si>
  <si>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</si>
  <si>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</si>
  <si>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</si>
  <si>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</si>
  <si>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</si>
  <si>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</si>
  <si>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</si>
  <si>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</si>
  <si>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</si>
  <si>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</si>
  <si>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</si>
  <si>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</si>
  <si>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</si>
  <si>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</si>
  <si>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</si>
  <si>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</si>
  <si>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</si>
  <si>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</si>
  <si>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</si>
  <si>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</si>
  <si>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</si>
  <si>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</si>
  <si>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</si>
  <si>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</si>
  <si>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</si>
  <si>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</si>
  <si>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</si>
  <si>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</si>
  <si>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</si>
  <si>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</si>
  <si>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</si>
  <si>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</si>
  <si>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</si>
  <si>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</si>
  <si>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</si>
  <si>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</si>
  <si>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</si>
  <si>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</si>
  <si>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</si>
  <si>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</si>
  <si>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</si>
  <si>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</si>
  <si>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</si>
  <si>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</si>
  <si>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</si>
  <si>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</si>
  <si>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</si>
  <si>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</si>
  <si>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</si>
  <si>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</si>
  <si>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</si>
  <si>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</si>
  <si>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</si>
  <si>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</si>
  <si>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</si>
  <si>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</si>
  <si>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</si>
  <si>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</si>
  <si>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</si>
  <si>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</si>
  <si>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</si>
  <si>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</si>
  <si>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</si>
  <si>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</si>
  <si>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</si>
  <si>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</si>
  <si>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</si>
  <si>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</si>
  <si>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</si>
  <si>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</si>
  <si>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</si>
  <si>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</si>
  <si>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</si>
  <si>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</si>
  <si>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</si>
  <si>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</si>
  <si>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</si>
  <si>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</si>
  <si>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</si>
  <si>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</si>
  <si>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</si>
  <si>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</si>
  <si>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</si>
  <si>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</si>
  <si>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</si>
  <si>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</si>
  <si>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</si>
  <si>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</si>
  <si>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</si>
  <si>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</si>
  <si>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</si>
  <si>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</si>
  <si>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</si>
  <si>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</si>
  <si>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</si>
  <si>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</si>
  <si>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</si>
  <si>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</si>
  <si>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</si>
  <si>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</si>
  <si>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</si>
  <si>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</si>
  <si>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</si>
  <si>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</si>
  <si>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</si>
  <si>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</si>
  <si>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</si>
  <si>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</si>
  <si>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</si>
  <si>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</si>
  <si>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</si>
  <si>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</si>
  <si>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</si>
  <si>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</si>
  <si>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</si>
  <si>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</si>
  <si>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</si>
  <si>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</si>
  <si>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</si>
  <si>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</si>
  <si>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</si>
  <si>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</si>
  <si>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</si>
  <si>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</si>
  <si>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</si>
  <si>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</si>
  <si>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</si>
  <si>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</si>
  <si>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</si>
  <si>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</si>
  <si>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</si>
  <si>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</si>
  <si>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</si>
  <si>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</si>
  <si>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</si>
  <si>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</si>
  <si>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</si>
  <si>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</si>
  <si>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</si>
  <si>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</si>
  <si>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</si>
  <si>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</si>
  <si>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</si>
  <si>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</si>
  <si>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</si>
  <si>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</si>
  <si>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</si>
  <si>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</si>
  <si>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</si>
  <si>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</si>
  <si>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</si>
  <si>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</si>
  <si>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</si>
  <si>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</si>
  <si>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</si>
  <si>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</si>
  <si>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</si>
  <si>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</si>
  <si>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</si>
  <si>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</si>
  <si>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</si>
  <si>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</si>
  <si>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</si>
  <si>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</si>
  <si>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</si>
  <si>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</si>
  <si>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</si>
  <si>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</si>
  <si>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</si>
  <si>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</si>
  <si>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</si>
  <si>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</si>
  <si>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</si>
  <si>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</si>
  <si>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</si>
  <si>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</si>
  <si>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</si>
  <si>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</si>
  <si>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</si>
  <si>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</si>
  <si>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</si>
  <si>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</si>
  <si>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</si>
  <si>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</si>
  <si>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</si>
  <si>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</si>
  <si>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</si>
  <si>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</si>
  <si>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</si>
  <si>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</si>
  <si>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</si>
  <si>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</si>
  <si>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</si>
  <si>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</si>
  <si>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</si>
  <si>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</si>
  <si>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</si>
  <si>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</si>
  <si>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</si>
  <si>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</si>
  <si>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</si>
  <si>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</si>
  <si>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</si>
  <si>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</si>
  <si>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</si>
  <si>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</si>
  <si>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</si>
  <si>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</si>
  <si>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</si>
  <si>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</si>
  <si>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</si>
  <si>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</si>
  <si>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</si>
  <si>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</si>
  <si>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</si>
  <si>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</si>
  <si>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</si>
  <si>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</si>
  <si>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</si>
  <si>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</si>
  <si>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</si>
  <si>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</si>
  <si>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</si>
  <si>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</si>
  <si>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</si>
  <si>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</si>
  <si>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</si>
  <si>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</si>
  <si>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</si>
  <si>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</si>
  <si>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</si>
  <si>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</si>
  <si>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</si>
  <si>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</si>
  <si>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</si>
  <si>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</si>
  <si>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</si>
  <si>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</si>
  <si>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</si>
  <si>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</si>
  <si>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</si>
  <si>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</si>
  <si>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</si>
  <si>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</si>
  <si>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</si>
  <si>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</si>
  <si>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</si>
  <si>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</si>
  <si>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</si>
  <si>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</si>
  <si>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</si>
  <si>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</si>
  <si>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</si>
  <si>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</si>
  <si>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</si>
  <si>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</si>
  <si>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</si>
  <si>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</si>
  <si>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</si>
  <si>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</si>
  <si>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</si>
  <si>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</si>
  <si>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</si>
  <si>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</si>
  <si>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</si>
  <si>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</si>
  <si>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</si>
  <si>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</si>
  <si>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</si>
  <si>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</si>
  <si>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</si>
  <si>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</si>
  <si>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</si>
  <si>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</si>
  <si>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</si>
  <si>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</si>
  <si>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</si>
  <si>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</si>
  <si>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</si>
  <si>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</si>
  <si>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</si>
  <si>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</si>
  <si>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</si>
  <si>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</si>
  <si>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</si>
  <si>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</si>
  <si>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</si>
  <si>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</si>
  <si>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</si>
  <si>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</si>
  <si>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</si>
  <si>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</si>
  <si>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</si>
  <si>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</si>
  <si>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</si>
  <si>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</si>
  <si>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</si>
  <si>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</si>
  <si>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</si>
  <si>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</si>
  <si>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</si>
  <si>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</si>
  <si>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</si>
  <si>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</si>
  <si>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</si>
  <si>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</si>
  <si>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</si>
  <si>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</si>
  <si>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</si>
  <si>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</si>
  <si>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</si>
  <si>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</si>
  <si>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</si>
  <si>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</si>
  <si>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</si>
  <si>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</si>
  <si>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</si>
  <si>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</si>
  <si>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</si>
  <si>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</si>
  <si>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</si>
  <si>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</si>
  <si>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</si>
  <si>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</si>
  <si>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</si>
  <si>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</si>
  <si>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</si>
  <si>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</si>
  <si>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</si>
  <si>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</si>
  <si>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</si>
  <si>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</si>
  <si>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</si>
  <si>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</si>
  <si>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</si>
  <si>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</si>
  <si>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</si>
  <si>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</si>
  <si>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</si>
  <si>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</si>
  <si>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</si>
  <si>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</si>
  <si>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</si>
  <si>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</si>
  <si>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</si>
  <si>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</si>
  <si>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</si>
  <si>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</si>
  <si>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</si>
  <si>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</si>
  <si>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</si>
  <si>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</si>
  <si>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</si>
  <si>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</si>
  <si>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</si>
  <si>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</si>
  <si>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</si>
  <si>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</si>
  <si>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</si>
  <si>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</si>
  <si>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</si>
  <si>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</si>
  <si>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</si>
  <si>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</si>
  <si>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</si>
  <si>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</si>
  <si>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</si>
  <si>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</si>
  <si>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</si>
  <si>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</si>
  <si>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</si>
  <si>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</si>
  <si>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</si>
  <si>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</si>
  <si>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</si>
  <si>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</si>
  <si>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</si>
  <si>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</si>
  <si>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</si>
  <si>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</si>
  <si>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</si>
  <si>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</si>
  <si>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</si>
  <si>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</si>
  <si>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</si>
  <si>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</si>
  <si>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</si>
  <si>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</si>
  <si>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</si>
  <si>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</si>
  <si>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</si>
  <si>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</si>
  <si>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</si>
  <si>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</si>
  <si>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</si>
  <si>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</si>
  <si>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</si>
  <si>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</si>
  <si>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</si>
  <si>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</si>
  <si>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</si>
  <si>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</si>
  <si>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</si>
  <si>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</si>
  <si>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</si>
  <si>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</si>
  <si>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</si>
  <si>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</si>
  <si>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</si>
  <si>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</si>
  <si>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</si>
  <si>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</si>
  <si>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</si>
  <si>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</si>
  <si>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</si>
  <si>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</si>
  <si>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</si>
  <si>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</si>
  <si>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</si>
  <si>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</si>
  <si>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</si>
  <si>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</si>
  <si>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</si>
  <si>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</si>
  <si>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</si>
  <si>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</si>
  <si>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</si>
  <si>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</si>
  <si>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</si>
  <si>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</si>
  <si>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</si>
  <si>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</si>
  <si>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</si>
  <si>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</si>
  <si>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</si>
  <si>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</si>
  <si>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</si>
  <si>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</si>
  <si>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</si>
  <si>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</si>
  <si>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</si>
  <si>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</si>
  <si>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</si>
  <si>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</si>
  <si>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</si>
  <si>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</si>
  <si>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</si>
  <si>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</si>
  <si>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</si>
  <si>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</si>
  <si>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</si>
  <si>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</si>
  <si>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</si>
  <si>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</si>
  <si>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</si>
  <si>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</si>
  <si>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</si>
  <si>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</si>
  <si>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</si>
  <si>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</si>
  <si>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</si>
  <si>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</si>
  <si>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</si>
  <si>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</si>
  <si>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</si>
  <si>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</si>
  <si>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</si>
  <si>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</si>
  <si>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</si>
  <si>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</si>
  <si>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</si>
  <si>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</si>
  <si>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</si>
  <si>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</si>
  <si>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</si>
  <si>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</si>
  <si>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</si>
  <si>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</si>
  <si>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</si>
  <si>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</si>
  <si>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</si>
  <si>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</si>
  <si>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</si>
  <si>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</si>
  <si>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</si>
  <si>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</si>
  <si>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</si>
  <si>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</si>
  <si>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</si>
  <si>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</si>
  <si>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</si>
  <si>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</si>
  <si>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</si>
  <si>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</si>
  <si>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</si>
  <si>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</si>
  <si>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</si>
  <si>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</si>
  <si>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</si>
  <si>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</si>
  <si>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</si>
  <si>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</si>
  <si>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</si>
  <si>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</si>
  <si>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</si>
  <si>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</si>
  <si>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</si>
  <si>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</si>
  <si>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</si>
  <si>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</si>
  <si>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</si>
  <si>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</si>
  <si>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</si>
  <si>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</si>
  <si>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</si>
  <si>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</si>
  <si>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</si>
  <si>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</si>
  <si>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</si>
  <si>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</si>
  <si>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</si>
  <si>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</si>
  <si>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</si>
  <si>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</si>
  <si>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</si>
  <si>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</si>
  <si>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</si>
  <si>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</si>
  <si>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</si>
  <si>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</si>
  <si>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</si>
  <si>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</si>
  <si>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</si>
  <si>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</si>
  <si>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</si>
  <si>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</si>
  <si>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</si>
  <si>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</si>
  <si>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</si>
  <si>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</si>
  <si>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</si>
  <si>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</si>
  <si>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</si>
  <si>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</si>
  <si>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</si>
  <si>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</si>
  <si>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</si>
  <si>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</si>
  <si>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</si>
  <si>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</si>
  <si>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</si>
  <si>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</si>
  <si>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</si>
  <si>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</si>
  <si>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</si>
  <si>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</si>
  <si>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</si>
  <si>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</si>
  <si>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</si>
  <si>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</si>
  <si>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</si>
  <si>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</si>
  <si>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</si>
  <si>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</si>
  <si>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</si>
  <si>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</si>
  <si>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</si>
  <si>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</si>
  <si>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</si>
  <si>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</si>
  <si>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</si>
  <si>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</si>
  <si>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</si>
  <si>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</si>
  <si>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</si>
  <si>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</si>
  <si>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</si>
  <si>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</si>
  <si>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</si>
  <si>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</si>
  <si>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</si>
  <si>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</si>
  <si>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</si>
  <si>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</si>
  <si>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</si>
  <si>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</si>
  <si>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</si>
  <si>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</si>
  <si>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</si>
  <si>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</si>
  <si>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</si>
  <si>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</si>
  <si>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</si>
  <si>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</si>
  <si>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</si>
  <si>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</si>
  <si>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</si>
  <si>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</si>
  <si>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</si>
  <si>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</si>
  <si>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</si>
  <si>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</si>
  <si>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</si>
  <si>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</si>
  <si>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</si>
  <si>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</si>
  <si>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</si>
  <si>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</si>
  <si>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</si>
  <si>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</si>
  <si>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</si>
  <si>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</si>
  <si>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</si>
  <si>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</si>
  <si>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</si>
  <si>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</si>
  <si>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</si>
  <si>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</si>
  <si>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</si>
  <si>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</si>
  <si>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</si>
  <si>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</si>
  <si>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</si>
  <si>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</si>
  <si>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</si>
  <si>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</si>
  <si>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</si>
  <si>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</si>
  <si>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</si>
  <si>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</si>
  <si>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</si>
  <si>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</si>
  <si>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</si>
  <si>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</si>
  <si>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</si>
  <si>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</si>
  <si>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</si>
  <si>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</si>
  <si>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</si>
  <si>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</si>
  <si>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</si>
  <si>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</si>
  <si>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</si>
  <si>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</si>
  <si>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</si>
  <si>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</si>
  <si>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</si>
  <si>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</si>
  <si>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</si>
  <si>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</si>
  <si>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</si>
  <si>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</si>
  <si>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</si>
  <si>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</si>
  <si>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</si>
  <si>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</si>
  <si>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</si>
  <si>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</si>
  <si>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</si>
  <si>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</si>
  <si>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</si>
  <si>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</si>
  <si>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</si>
  <si>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</si>
  <si>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</si>
  <si>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</si>
  <si>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</si>
  <si>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</si>
  <si>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</si>
  <si>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</si>
  <si>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</si>
  <si>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</si>
  <si>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</si>
  <si>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</si>
  <si>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</si>
  <si>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</si>
  <si>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</si>
  <si>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</si>
  <si>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</si>
  <si>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</si>
  <si>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</si>
  <si>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</si>
  <si>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</si>
  <si>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</si>
  <si>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</si>
  <si>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</si>
  <si>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</si>
  <si>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</si>
  <si>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</si>
  <si>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</si>
  <si>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</si>
  <si>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</si>
  <si>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</si>
  <si>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</si>
  <si>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</si>
  <si>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</si>
  <si>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</si>
  <si>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</si>
  <si>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</si>
  <si>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</si>
  <si>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</si>
  <si>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</si>
  <si>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</si>
  <si>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</si>
  <si>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</si>
  <si>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</si>
  <si>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</si>
  <si>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</si>
  <si>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</si>
  <si>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</si>
  <si>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</si>
  <si>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</si>
  <si>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</si>
  <si>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</si>
  <si>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</si>
  <si>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</si>
  <si>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</si>
  <si>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</si>
  <si>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</si>
  <si>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</si>
  <si>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</si>
  <si>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</si>
  <si>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</si>
  <si>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</si>
  <si>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</si>
  <si>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</si>
  <si>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</si>
  <si>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</si>
  <si>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</si>
  <si>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</si>
  <si>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</si>
  <si>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</si>
  <si>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</si>
  <si>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</si>
  <si>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</si>
  <si>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</si>
  <si>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</si>
  <si>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</si>
  <si>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</si>
  <si>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</si>
  <si>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</si>
  <si>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</si>
  <si>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</si>
  <si>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</si>
  <si>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</si>
  <si>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</si>
  <si>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</si>
  <si>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</si>
  <si>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</si>
  <si>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</si>
  <si>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</si>
  <si>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</si>
  <si>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</si>
  <si>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</si>
  <si>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</si>
  <si>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</si>
  <si>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</si>
  <si>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</si>
  <si>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</si>
  <si>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</si>
  <si>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</si>
  <si>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</si>
  <si>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</si>
  <si>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</si>
  <si>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</si>
  <si>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</si>
  <si>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</si>
  <si>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</si>
  <si>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</si>
  <si>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</si>
  <si>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</si>
  <si>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</si>
  <si>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</si>
  <si>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</si>
  <si>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</si>
  <si>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</si>
  <si>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</si>
  <si>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</si>
  <si>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</si>
  <si>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</si>
  <si>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</si>
  <si>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</si>
  <si>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</si>
  <si>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</si>
  <si>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</si>
  <si>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</si>
  <si>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</si>
  <si>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</si>
  <si>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</si>
  <si>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</si>
  <si>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</si>
  <si>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</si>
  <si>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</si>
  <si>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</si>
  <si>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</si>
  <si>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</si>
  <si>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</si>
  <si>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</si>
  <si>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</si>
  <si>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</si>
  <si>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</si>
  <si>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</si>
  <si>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</si>
  <si>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</si>
  <si>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</si>
  <si>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</si>
  <si>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</si>
  <si>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</si>
  <si>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</si>
  <si>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</si>
  <si>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</si>
  <si>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</si>
  <si>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</si>
  <si>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</si>
  <si>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</si>
  <si>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</si>
  <si>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</si>
  <si>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</si>
  <si>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</si>
  <si>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</si>
  <si>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</si>
  <si>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</si>
  <si>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</si>
  <si>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</si>
  <si>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</si>
  <si>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</si>
  <si>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</si>
  <si>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</si>
  <si>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</si>
  <si>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</si>
  <si>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</si>
  <si>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</si>
  <si>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</si>
  <si>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</si>
  <si>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</si>
  <si>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</si>
  <si>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</si>
  <si>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</si>
  <si>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</si>
  <si>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</si>
  <si>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</si>
  <si>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</si>
  <si>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</si>
  <si>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</si>
  <si>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</si>
  <si>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</si>
  <si>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</si>
  <si>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</si>
  <si>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</si>
  <si>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</si>
  <si>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</si>
  <si>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</si>
  <si>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</si>
  <si>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</si>
  <si>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</si>
  <si>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</si>
  <si>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</si>
  <si>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</si>
  <si>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</si>
  <si>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</si>
  <si>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</si>
  <si>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</si>
  <si>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</si>
  <si>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</si>
  <si>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</si>
  <si>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</si>
  <si>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</si>
  <si>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</si>
  <si>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</si>
  <si>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</si>
  <si>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</si>
  <si>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</si>
  <si>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</si>
  <si>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</si>
  <si>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</si>
  <si>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</si>
  <si>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</si>
  <si>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</si>
  <si>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</si>
  <si>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</si>
  <si>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</si>
  <si>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</si>
  <si>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</si>
  <si>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</si>
  <si>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</si>
  <si>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</si>
  <si>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</si>
  <si>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</si>
  <si>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</si>
  <si>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</si>
  <si>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</si>
  <si>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</si>
  <si>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</si>
  <si>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</si>
  <si>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</si>
  <si>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</si>
  <si>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</si>
  <si>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</si>
  <si>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</si>
  <si>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</si>
  <si>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</si>
  <si>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</si>
  <si>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</si>
  <si>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</si>
  <si>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</si>
  <si>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</si>
  <si>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</si>
  <si>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</si>
  <si>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</si>
  <si>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</si>
  <si>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</si>
  <si>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</si>
  <si>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</si>
  <si>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</si>
  <si>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</si>
  <si>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</si>
  <si>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</si>
  <si>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</si>
  <si>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</si>
  <si>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</si>
  <si>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</si>
  <si>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</si>
  <si>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</si>
  <si>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</si>
  <si>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</si>
  <si>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</si>
  <si>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</si>
  <si>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</si>
  <si>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</si>
  <si>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</si>
  <si>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</si>
  <si>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</si>
  <si>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</si>
  <si>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</si>
  <si>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</si>
  <si>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</si>
  <si>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</si>
  <si>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</si>
  <si>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</si>
  <si>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</si>
  <si>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</si>
  <si>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</si>
  <si>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</si>
  <si>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</si>
  <si>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</si>
  <si>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</si>
  <si>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</si>
  <si>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</si>
  <si>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</si>
  <si>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</si>
  <si>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</si>
  <si>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</si>
  <si>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</si>
  <si>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</si>
  <si>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</si>
  <si>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</si>
  <si>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</si>
  <si>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</si>
  <si>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</si>
  <si>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</si>
  <si>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</si>
  <si>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</si>
  <si>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</si>
  <si>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</si>
  <si>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</si>
  <si>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</si>
  <si>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</si>
  <si>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</si>
  <si>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</si>
  <si>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</si>
  <si>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</si>
  <si>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</si>
  <si>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</si>
  <si>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</si>
  <si>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</si>
  <si>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</si>
  <si>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</si>
  <si>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</si>
  <si>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</si>
  <si>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</si>
  <si>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</si>
  <si>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</si>
  <si>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</si>
  <si>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</si>
  <si>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</si>
  <si>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</si>
  <si>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</si>
  <si>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</si>
  <si>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</si>
  <si>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</si>
  <si>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</si>
  <si>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</si>
  <si>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</si>
  <si>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</si>
  <si>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</si>
  <si>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</si>
  <si>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</si>
  <si>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</si>
  <si>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</si>
  <si>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</si>
  <si>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</si>
  <si>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</si>
  <si>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</si>
  <si>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</si>
  <si>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</si>
  <si>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</si>
  <si>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</si>
  <si>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</si>
  <si>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</si>
  <si>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</si>
  <si>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</si>
  <si>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</si>
  <si>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</si>
  <si>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</si>
  <si>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</si>
  <si>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</si>
  <si>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</si>
  <si>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</si>
  <si>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</si>
  <si>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</si>
  <si>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</si>
  <si>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</si>
  <si>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</si>
  <si>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</si>
  <si>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</si>
  <si>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</si>
  <si>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</si>
  <si>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</si>
  <si>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</si>
  <si>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</si>
  <si>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</si>
  <si>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</si>
  <si>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</si>
  <si>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</si>
  <si>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</si>
  <si>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</si>
  <si>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</si>
  <si>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</si>
  <si>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</si>
  <si>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</si>
  <si>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</si>
  <si>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</si>
  <si>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</si>
  <si>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</si>
  <si>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</si>
  <si>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</si>
  <si>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</si>
  <si>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</si>
  <si>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</si>
  <si>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</si>
  <si>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</si>
  <si>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</si>
  <si>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</si>
  <si>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</si>
  <si>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</si>
  <si>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</si>
  <si>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</si>
  <si>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</si>
  <si>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</si>
  <si>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</si>
  <si>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</si>
  <si>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</si>
  <si>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</si>
  <si>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</si>
  <si>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</si>
  <si>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</si>
  <si>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</si>
  <si>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</si>
  <si>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</si>
  <si>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</si>
  <si>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</si>
  <si>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</si>
  <si>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</si>
  <si>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</si>
  <si>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</si>
  <si>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</si>
  <si>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</si>
  <si>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</si>
  <si>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</si>
  <si>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</si>
  <si>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</si>
  <si>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</si>
  <si>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</si>
  <si>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</si>
  <si>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</si>
  <si>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</si>
  <si>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</si>
  <si>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</si>
  <si>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</si>
  <si>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</si>
  <si>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</si>
  <si>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</si>
  <si>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</si>
  <si>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</si>
  <si>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</si>
  <si>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</si>
  <si>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</si>
  <si>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</si>
  <si>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</si>
  <si>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</si>
  <si>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</si>
  <si>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</si>
  <si>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</si>
  <si>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</si>
  <si>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</si>
  <si>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</si>
  <si>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</si>
  <si>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</si>
  <si>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</si>
  <si>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</si>
  <si>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</si>
  <si>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</si>
  <si>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</si>
  <si>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</si>
  <si>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</si>
  <si>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</si>
  <si>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</si>
  <si>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</si>
  <si>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</si>
  <si>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</si>
  <si>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</si>
  <si>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</si>
  <si>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</si>
  <si>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</si>
  <si>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</si>
  <si>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</si>
  <si>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</si>
  <si>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</si>
  <si>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</si>
  <si>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</si>
  <si>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</si>
  <si>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</si>
  <si>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</si>
  <si>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</si>
  <si>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</si>
  <si>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</si>
  <si>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</si>
  <si>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</si>
  <si>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</si>
  <si>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</si>
  <si>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</si>
  <si>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</si>
  <si>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</si>
  <si>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</si>
  <si>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</si>
  <si>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</si>
  <si>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</si>
  <si>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</si>
  <si>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</si>
  <si>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</si>
  <si>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</si>
  <si>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</si>
  <si>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</si>
  <si>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</si>
  <si>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</si>
  <si>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</si>
  <si>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</si>
  <si>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</si>
  <si>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</si>
  <si>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</si>
  <si>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</si>
  <si>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</si>
  <si>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</si>
  <si>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</si>
  <si>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</si>
  <si>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</si>
  <si>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</si>
  <si>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</si>
  <si>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</si>
  <si>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</si>
  <si>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</si>
  <si>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</si>
  <si>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</si>
  <si>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</si>
  <si>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</si>
  <si>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</si>
  <si>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</si>
  <si>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</si>
  <si>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</si>
  <si>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</si>
  <si>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</si>
  <si>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</si>
  <si>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</si>
  <si>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</si>
  <si>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</si>
  <si>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</si>
  <si>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</si>
  <si>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</si>
  <si>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</si>
  <si>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</si>
  <si>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</si>
  <si>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</si>
  <si>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</si>
  <si>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</si>
  <si>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</si>
  <si>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</si>
  <si>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</si>
  <si>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</si>
  <si>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</si>
  <si>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</si>
  <si>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</si>
  <si>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</si>
  <si>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</si>
  <si>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</si>
  <si>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</si>
  <si>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</si>
  <si>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</si>
  <si>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</si>
  <si>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</si>
  <si>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</si>
  <si>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</si>
  <si>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</si>
  <si>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</si>
  <si>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</si>
  <si>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</si>
  <si>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</si>
  <si>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</si>
  <si>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</si>
  <si>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</si>
  <si>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</si>
  <si>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</si>
  <si>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</si>
  <si>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</si>
  <si>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</si>
  <si>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</si>
  <si>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</si>
  <si>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</si>
  <si>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</si>
  <si>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</si>
  <si>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</si>
  <si>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</si>
  <si>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</si>
  <si>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</si>
  <si>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</si>
  <si>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</si>
  <si>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</si>
  <si>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</si>
  <si>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</si>
  <si>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</si>
  <si>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</si>
  <si>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</si>
  <si>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</si>
  <si>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</si>
  <si>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</si>
  <si>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</si>
  <si>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</si>
  <si>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</si>
  <si>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</si>
  <si>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</si>
  <si>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</si>
  <si>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</si>
  <si>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</si>
  <si>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</si>
  <si>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</si>
  <si>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</si>
  <si>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</si>
  <si>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</si>
  <si>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</si>
  <si>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</si>
  <si>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</si>
  <si>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</si>
  <si>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</si>
  <si>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</si>
  <si>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</si>
  <si>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</si>
  <si>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</si>
  <si>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</si>
  <si>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</si>
  <si>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</si>
  <si>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</si>
  <si>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</si>
  <si>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</si>
  <si>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</si>
  <si>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</si>
  <si>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</si>
  <si>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</si>
  <si>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</si>
  <si>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</si>
  <si>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</si>
  <si>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</si>
  <si>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</si>
  <si>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</si>
  <si>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</si>
  <si>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</si>
  <si>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</si>
  <si>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</si>
  <si>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</si>
  <si>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</si>
  <si>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</si>
  <si>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</si>
  <si>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</si>
  <si>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</si>
  <si>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</si>
  <si>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</si>
  <si>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</si>
  <si>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</si>
  <si>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</si>
  <si>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</si>
  <si>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</si>
  <si>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</si>
  <si>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</si>
  <si>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</si>
  <si>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</si>
  <si>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</si>
  <si>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</si>
  <si>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</si>
  <si>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</si>
  <si>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</si>
  <si>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</si>
  <si>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</si>
  <si>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</si>
  <si>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</si>
  <si>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</si>
  <si>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</si>
  <si>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</si>
  <si>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</si>
  <si>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</si>
  <si>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</si>
  <si>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</si>
  <si>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</si>
  <si>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</si>
  <si>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</si>
  <si>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</si>
  <si>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</si>
  <si>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</si>
  <si>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</si>
  <si>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</si>
  <si>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</si>
  <si>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</si>
  <si>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</si>
  <si>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</si>
  <si>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</si>
  <si>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</si>
  <si>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</si>
  <si>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</si>
  <si>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</si>
  <si>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</si>
  <si>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</si>
  <si>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</si>
  <si>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</si>
  <si>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</si>
  <si>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</si>
  <si>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</si>
  <si>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</si>
  <si>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</si>
  <si>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</si>
  <si>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</si>
  <si>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</si>
  <si>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</si>
  <si>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</si>
  <si>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</si>
  <si>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</si>
  <si>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</si>
  <si>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</si>
  <si>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</si>
  <si>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</si>
  <si>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</si>
  <si>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</si>
  <si>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</si>
  <si>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</si>
  <si>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</si>
  <si>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</si>
  <si>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</si>
  <si>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</si>
  <si>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</si>
  <si>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</si>
  <si>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</si>
  <si>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</si>
  <si>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</si>
  <si>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</si>
  <si>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</si>
  <si>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</si>
  <si>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</si>
  <si>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</si>
  <si>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</si>
  <si>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</si>
  <si>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</si>
  <si>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</si>
  <si>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</si>
  <si>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</si>
  <si>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</si>
  <si>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</si>
  <si>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</si>
  <si>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</si>
  <si>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</si>
  <si>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</si>
  <si>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</si>
  <si>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</si>
  <si>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</si>
  <si>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</si>
  <si>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</si>
  <si>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</si>
  <si>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</si>
  <si>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</si>
  <si>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</si>
  <si>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</si>
  <si>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</si>
  <si>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</si>
  <si>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</si>
  <si>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</si>
  <si>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</si>
  <si>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</si>
  <si>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</si>
  <si>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</si>
  <si>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</si>
  <si>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</si>
  <si>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</si>
  <si>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</si>
  <si>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</si>
  <si>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</si>
  <si>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</si>
  <si>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</si>
  <si>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</si>
  <si>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</si>
  <si>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</si>
  <si>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</si>
  <si>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</si>
  <si>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</si>
  <si>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</si>
  <si>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</si>
  <si>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</si>
  <si>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</si>
  <si>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</si>
  <si>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</si>
  <si>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</si>
  <si>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</si>
  <si>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</si>
  <si>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</si>
  <si>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</si>
  <si>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</si>
  <si>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</si>
  <si>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</si>
  <si>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</si>
  <si>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</si>
  <si>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</si>
  <si>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</si>
  <si>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</si>
  <si>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</si>
  <si>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</si>
  <si>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</si>
  <si>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</si>
  <si>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</si>
  <si>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</si>
  <si>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</si>
  <si>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</si>
  <si>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</si>
  <si>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</si>
  <si>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</si>
  <si>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</si>
  <si>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</si>
  <si>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</si>
  <si>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</si>
  <si>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</si>
  <si>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</si>
  <si>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</si>
  <si>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</si>
  <si>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</si>
  <si>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</si>
  <si>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</si>
  <si>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</si>
  <si>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</si>
  <si>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</si>
  <si>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</si>
  <si>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</si>
  <si>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</si>
  <si>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</si>
  <si>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</si>
  <si>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</si>
  <si>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</si>
  <si>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</si>
  <si>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</si>
  <si>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</si>
  <si>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</si>
  <si>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</si>
  <si>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</si>
  <si>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</si>
  <si>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</si>
  <si>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</si>
  <si>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</si>
  <si>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</si>
  <si>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</si>
  <si>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</si>
  <si>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</si>
  <si>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</si>
  <si>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</si>
  <si>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</si>
  <si>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</si>
  <si>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</si>
  <si>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</si>
  <si>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</si>
  <si>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</si>
  <si>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</si>
  <si>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</si>
  <si>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</si>
  <si>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</si>
  <si>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</si>
  <si>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</si>
  <si>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</si>
  <si>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</si>
  <si>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</si>
  <si>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</si>
  <si>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</si>
  <si>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</si>
  <si>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</si>
  <si>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</si>
  <si>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</si>
  <si>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</si>
  <si>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</si>
  <si>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</si>
  <si>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</si>
  <si>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</si>
  <si>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</si>
  <si>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</si>
  <si>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</si>
  <si>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</si>
  <si>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</si>
  <si>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</si>
  <si>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</si>
  <si>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</si>
  <si>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</si>
  <si>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</si>
  <si>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</si>
  <si>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</si>
  <si>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</si>
  <si>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</si>
  <si>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</si>
  <si>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</si>
  <si>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</si>
  <si>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</si>
  <si>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</si>
  <si>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</si>
  <si>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</si>
  <si>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</si>
  <si>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</si>
  <si>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</si>
  <si>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</si>
  <si>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</si>
  <si>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</si>
  <si>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</si>
  <si>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</si>
  <si>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</si>
  <si>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</si>
  <si>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</si>
  <si>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</si>
  <si>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</si>
  <si>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</si>
  <si>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</si>
  <si>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</si>
  <si>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</si>
  <si>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</si>
  <si>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</si>
  <si>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</si>
  <si>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</si>
  <si>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</si>
  <si>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</si>
  <si>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</si>
  <si>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</si>
  <si>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</si>
  <si>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</si>
  <si>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</si>
  <si>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</si>
  <si>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</si>
  <si>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</si>
  <si>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</si>
  <si>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</si>
  <si>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</si>
  <si>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</si>
  <si>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</si>
  <si>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</si>
  <si>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</si>
  <si>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</si>
  <si>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</si>
  <si>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</si>
  <si>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</si>
  <si>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</si>
  <si>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</si>
  <si>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</si>
  <si>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</si>
  <si>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</si>
  <si>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</si>
  <si>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</si>
  <si>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</si>
  <si>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</si>
  <si>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</si>
  <si>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</si>
  <si>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</si>
  <si>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</si>
  <si>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</si>
  <si>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</si>
  <si>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</si>
  <si>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</si>
  <si>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</si>
  <si>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</si>
  <si>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</si>
  <si>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</si>
  <si>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</si>
  <si>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</si>
  <si>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</si>
  <si>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</si>
  <si>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</si>
  <si>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</si>
  <si>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</si>
  <si>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</si>
  <si>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</si>
  <si>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</si>
  <si>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</si>
  <si>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</si>
  <si>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</si>
  <si>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</si>
  <si>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</si>
  <si>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</si>
  <si>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</si>
  <si>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</si>
  <si>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</si>
  <si>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</si>
  <si>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</si>
  <si>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</si>
  <si>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</si>
  <si>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</si>
  <si>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</si>
  <si>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</si>
  <si>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</si>
  <si>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</si>
  <si>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</si>
  <si>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</si>
  <si>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</si>
  <si>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</si>
  <si>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</si>
  <si>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</si>
  <si>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</si>
  <si>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</si>
  <si>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</si>
  <si>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</si>
  <si>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</si>
  <si>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</si>
  <si>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</si>
  <si>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</si>
  <si>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</si>
  <si>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</si>
  <si>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</si>
  <si>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</si>
  <si>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</si>
  <si>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</si>
  <si>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</si>
  <si>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</si>
  <si>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</si>
  <si>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</si>
  <si>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</si>
  <si>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</si>
  <si>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</si>
  <si>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</si>
  <si>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</si>
  <si>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</si>
  <si>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</si>
  <si>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</si>
  <si>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</si>
  <si>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</si>
  <si>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</si>
  <si>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</si>
  <si>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</si>
  <si>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</si>
  <si>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</si>
  <si>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</si>
  <si>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</si>
  <si>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</si>
  <si>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</si>
  <si>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</si>
  <si>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</si>
  <si>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</si>
  <si>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</si>
  <si>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</si>
  <si>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</si>
  <si>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</si>
  <si>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</si>
  <si>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</si>
  <si>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</si>
  <si>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</si>
  <si>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</si>
  <si>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</si>
  <si>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</si>
  <si>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</si>
  <si>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</si>
  <si>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</si>
  <si>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</si>
  <si>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</si>
  <si>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</si>
  <si>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</si>
  <si>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</si>
  <si>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</si>
  <si>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</si>
  <si>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</si>
  <si>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</si>
  <si>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</si>
  <si>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</si>
  <si>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</si>
  <si>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</si>
  <si>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</si>
  <si>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</si>
  <si>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</si>
  <si>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</si>
  <si>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</si>
  <si>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</si>
  <si>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</si>
  <si>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</si>
  <si>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</si>
  <si>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</si>
  <si>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</si>
  <si>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</si>
  <si>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</si>
  <si>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</si>
  <si>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</si>
  <si>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</si>
  <si>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</si>
  <si>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</si>
  <si>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</si>
  <si>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</si>
  <si>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</si>
  <si>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</si>
  <si>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</si>
  <si>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</si>
  <si>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</si>
  <si>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</si>
  <si>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</si>
  <si>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</si>
  <si>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</si>
  <si>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</si>
  <si>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</si>
  <si>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</si>
  <si>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</si>
  <si>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</si>
  <si>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</si>
  <si>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</si>
  <si>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</si>
  <si>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</si>
  <si>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</si>
  <si>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</si>
  <si>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</si>
  <si>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</si>
  <si>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</si>
  <si>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</si>
  <si>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</si>
  <si>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</si>
  <si>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</si>
  <si>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</si>
  <si>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</si>
  <si>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</si>
  <si>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</si>
  <si>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</si>
  <si>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</si>
  <si>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</si>
  <si>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</si>
  <si>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</si>
  <si>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</si>
  <si>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</si>
  <si>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</si>
  <si>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</si>
  <si>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</si>
  <si>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</si>
  <si>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</si>
  <si>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</si>
  <si>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</si>
  <si>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</si>
  <si>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</si>
  <si>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</si>
  <si>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</si>
  <si>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</si>
  <si>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</si>
  <si>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</si>
  <si>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</si>
  <si>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</si>
  <si>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</si>
  <si>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</si>
  <si>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</si>
  <si>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</si>
  <si>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</si>
  <si>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</si>
  <si>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</si>
  <si>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</si>
  <si>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</si>
  <si>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</si>
  <si>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</si>
  <si>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</si>
  <si>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</si>
  <si>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</si>
  <si>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</si>
  <si>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</si>
  <si>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</si>
  <si>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</si>
  <si>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</si>
  <si>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</si>
  <si>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</si>
  <si>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</si>
  <si>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</si>
  <si>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</si>
  <si>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</si>
  <si>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</si>
  <si>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</si>
  <si>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</si>
  <si>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</si>
  <si>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</si>
  <si>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</si>
  <si>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</si>
  <si>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</si>
  <si>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</si>
  <si>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</si>
  <si>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</si>
  <si>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</si>
  <si>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</si>
  <si>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</si>
  <si>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</si>
  <si>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</si>
  <si>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</si>
  <si>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</si>
  <si>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</si>
  <si>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</si>
  <si>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</si>
  <si>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</si>
  <si>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</si>
  <si>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</si>
  <si>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</si>
  <si>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</si>
  <si>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</si>
  <si>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</si>
  <si>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</si>
  <si>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</si>
  <si>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</si>
  <si>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</si>
  <si>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</si>
  <si>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</si>
  <si>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</si>
  <si>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</si>
  <si>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</si>
  <si>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</si>
  <si>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</si>
  <si>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</si>
  <si>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</si>
  <si>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</si>
  <si>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</si>
  <si>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</si>
  <si>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</si>
  <si>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</si>
  <si>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</si>
  <si>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</si>
  <si>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</si>
  <si>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</si>
  <si>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</si>
  <si>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</si>
  <si>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</si>
  <si>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</si>
  <si>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</si>
  <si>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</si>
  <si>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</si>
  <si>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</si>
  <si>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</si>
  <si>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</si>
  <si>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</si>
  <si>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</si>
  <si>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</si>
  <si>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</si>
  <si>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</si>
  <si>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</si>
  <si>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</si>
  <si>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</si>
  <si>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</si>
  <si>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</si>
  <si>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</si>
  <si>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</si>
  <si>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</si>
  <si>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</si>
  <si>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</si>
  <si>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</si>
  <si>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</si>
  <si>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</si>
  <si>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</si>
  <si>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</si>
  <si>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</si>
  <si>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</si>
  <si>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</si>
  <si>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</si>
  <si>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</si>
  <si>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</si>
  <si>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</si>
  <si>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</si>
  <si>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</si>
  <si>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</si>
  <si>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</si>
  <si>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</si>
  <si>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</si>
  <si>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</si>
  <si>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</si>
  <si>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</si>
  <si>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</si>
  <si>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</si>
  <si>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</si>
  <si>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</si>
  <si>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</si>
  <si>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</si>
  <si>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</si>
  <si>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</si>
  <si>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</si>
  <si>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</si>
  <si>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</si>
  <si>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</si>
  <si>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</si>
  <si>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</si>
  <si>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</si>
  <si>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</si>
  <si>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</si>
  <si>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</si>
  <si>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</si>
  <si>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</si>
  <si>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</si>
  <si>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</si>
  <si>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</si>
  <si>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</si>
  <si>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</si>
  <si>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</si>
  <si>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</si>
  <si>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</si>
  <si>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</si>
  <si>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</si>
  <si>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</si>
  <si>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</si>
  <si>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</si>
  <si>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</si>
  <si>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</si>
  <si>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</si>
  <si>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</si>
  <si>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</si>
  <si>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</si>
  <si>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</si>
  <si>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</si>
  <si>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</si>
  <si>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</si>
  <si>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</si>
  <si>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</si>
  <si>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</si>
  <si>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</si>
  <si>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</si>
  <si>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</si>
  <si>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</si>
  <si>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</si>
  <si>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</si>
  <si>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</si>
  <si>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</si>
  <si>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</si>
  <si>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</si>
  <si>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</si>
  <si>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</si>
  <si>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</si>
  <si>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</si>
  <si>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</si>
  <si>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</si>
  <si>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</si>
  <si>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</si>
  <si>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</si>
  <si>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</si>
  <si>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</si>
  <si>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</si>
  <si>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</si>
  <si>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</si>
  <si>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</si>
  <si>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</si>
  <si>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</si>
  <si>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</si>
  <si>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</si>
  <si>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</si>
  <si>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</si>
  <si>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</si>
  <si>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</si>
  <si>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</si>
  <si>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</si>
  <si>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</si>
  <si>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</si>
  <si>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</si>
  <si>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</si>
  <si>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</si>
  <si>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</si>
  <si>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</si>
  <si>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</si>
  <si>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</si>
  <si>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</si>
  <si>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</si>
  <si>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</si>
  <si>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</si>
  <si>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</si>
  <si>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</si>
  <si>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</si>
  <si>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</si>
  <si>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</si>
  <si>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</si>
  <si>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</si>
  <si>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</si>
  <si>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</si>
  <si>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</si>
  <si>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</si>
  <si>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</si>
  <si>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</si>
  <si>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</si>
  <si>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</si>
  <si>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</si>
  <si>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</si>
  <si>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</si>
  <si>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</si>
  <si>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</si>
  <si>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</si>
  <si>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</si>
  <si>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</si>
  <si>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</si>
  <si>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</si>
  <si>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</si>
  <si>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</si>
  <si>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</si>
  <si>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</si>
  <si>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</si>
  <si>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</si>
  <si>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</si>
  <si>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</si>
  <si>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</si>
  <si>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</si>
  <si>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</si>
  <si>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</si>
  <si>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</si>
  <si>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</si>
  <si>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</si>
  <si>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</si>
  <si>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</si>
  <si>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</si>
  <si>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</si>
  <si>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</si>
  <si>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</si>
  <si>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</si>
  <si>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</si>
  <si>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</si>
  <si>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</si>
  <si>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</si>
  <si>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</si>
  <si>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</si>
  <si>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</si>
  <si>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</si>
  <si>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</si>
  <si>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</si>
  <si>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</si>
  <si>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</si>
  <si>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</si>
  <si>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</si>
  <si>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</si>
  <si>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</si>
  <si>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</si>
  <si>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</si>
  <si>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</si>
  <si>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</si>
  <si>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</si>
  <si>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</si>
  <si>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</si>
  <si>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</si>
  <si>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</si>
  <si>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</si>
  <si>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</si>
  <si>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</si>
  <si>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</si>
  <si>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</si>
  <si>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</si>
  <si>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</si>
  <si>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</si>
  <si>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</si>
  <si>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</si>
  <si>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</si>
  <si>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</si>
  <si>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</si>
  <si>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</si>
  <si>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</si>
  <si>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</si>
  <si>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</si>
  <si>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</si>
  <si>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</si>
  <si>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</si>
  <si>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</si>
  <si>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</si>
  <si>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</si>
  <si>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</si>
  <si>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</si>
  <si>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</si>
  <si>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</si>
  <si>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</si>
  <si>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</si>
  <si>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</si>
  <si>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</si>
  <si>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</si>
  <si>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</si>
  <si>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</si>
  <si>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</si>
  <si>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</si>
  <si>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</si>
  <si>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</si>
  <si>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</si>
  <si>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</si>
  <si>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</si>
  <si>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</si>
  <si>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</si>
  <si>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</si>
  <si>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</si>
  <si>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</si>
  <si>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</si>
  <si>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</si>
  <si>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</si>
  <si>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</si>
  <si>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</si>
  <si>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</si>
  <si>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</si>
  <si>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</si>
  <si>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</si>
  <si>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</si>
  <si>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</si>
  <si>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</si>
  <si>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</si>
  <si>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</si>
  <si>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</si>
  <si>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</si>
  <si>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</si>
  <si>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</si>
  <si>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</si>
  <si>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</si>
  <si>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</si>
  <si>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</si>
  <si>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</si>
  <si>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</si>
  <si>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</si>
  <si>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</si>
  <si>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</si>
  <si>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</si>
  <si>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</si>
  <si>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</si>
  <si>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</si>
  <si>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</si>
  <si>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</si>
  <si>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</si>
  <si>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</si>
  <si>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</si>
  <si>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</si>
  <si>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</si>
  <si>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</si>
  <si>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</si>
  <si>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</si>
  <si>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</si>
  <si>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</si>
  <si>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</si>
  <si>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</si>
  <si>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</si>
  <si>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</si>
  <si>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</si>
  <si>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</si>
  <si>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</si>
  <si>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</si>
  <si>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</si>
  <si>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</si>
  <si>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</si>
  <si>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</si>
  <si>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</si>
  <si>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</si>
  <si>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</si>
  <si>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</si>
  <si>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</si>
  <si>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</si>
  <si>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</si>
  <si>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</si>
  <si>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</si>
  <si>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</si>
  <si>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</si>
  <si>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</si>
  <si>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</si>
  <si>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</si>
  <si>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</si>
  <si>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</si>
  <si>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</si>
  <si>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</si>
  <si>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</si>
  <si>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</si>
  <si>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</si>
  <si>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</si>
  <si>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</si>
  <si>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</si>
  <si>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</si>
  <si>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</si>
  <si>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</si>
  <si>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</si>
  <si>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</si>
  <si>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</si>
  <si>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</si>
  <si>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</si>
  <si>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</si>
  <si>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</si>
  <si>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</si>
  <si>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</si>
  <si>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</si>
  <si>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</si>
  <si>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</si>
  <si>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</si>
  <si>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</si>
  <si>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</si>
  <si>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</si>
  <si>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</si>
  <si>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</si>
  <si>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</si>
  <si>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</si>
  <si>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</si>
  <si>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</si>
  <si>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</si>
  <si>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</si>
  <si>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</si>
  <si>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</si>
  <si>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</si>
  <si>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</si>
  <si>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</si>
  <si>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</si>
  <si>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</si>
  <si>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</si>
  <si>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</si>
  <si>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</si>
  <si>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</si>
  <si>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</si>
  <si>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</si>
  <si>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</si>
  <si>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</si>
  <si>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</si>
  <si>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</si>
  <si>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</si>
  <si>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</si>
  <si>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</si>
  <si>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</si>
  <si>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</si>
  <si>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</si>
  <si>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</si>
  <si>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</si>
  <si>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</si>
  <si>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</si>
  <si>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</si>
  <si>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</si>
  <si>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</si>
  <si>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</si>
  <si>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</si>
  <si>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</si>
  <si>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</si>
  <si>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</si>
  <si>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</si>
  <si>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</si>
  <si>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</si>
  <si>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</si>
  <si>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</si>
  <si>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</si>
  <si>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</si>
  <si>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</si>
  <si>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</si>
  <si>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</si>
  <si>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</si>
  <si>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</si>
  <si>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</si>
  <si>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</si>
  <si>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</si>
  <si>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</si>
  <si>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</si>
  <si>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</si>
  <si>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</si>
  <si>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</si>
  <si>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</si>
  <si>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</si>
  <si>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</si>
  <si>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</si>
  <si>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</si>
  <si>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</si>
  <si>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</si>
  <si>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</si>
  <si>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</si>
  <si>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</si>
  <si>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</si>
  <si>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</si>
  <si>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</si>
  <si>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</si>
  <si>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</si>
  <si>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</si>
  <si>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</si>
  <si>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</si>
  <si>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</si>
  <si>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</si>
  <si>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</si>
  <si>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</si>
  <si>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</si>
  <si>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</si>
  <si>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</si>
  <si>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</si>
  <si>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</si>
  <si>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</si>
  <si>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</si>
  <si>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</si>
  <si>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</si>
  <si>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</si>
  <si>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</si>
  <si>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</si>
  <si>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</si>
  <si>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</si>
  <si>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</si>
  <si>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</si>
  <si>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</si>
  <si>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</si>
  <si>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</si>
  <si>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</si>
  <si>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</si>
  <si>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</si>
  <si>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</si>
  <si>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</si>
  <si>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</si>
  <si>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</si>
  <si>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</si>
  <si>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</si>
  <si>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</si>
  <si>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</si>
  <si>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</si>
  <si>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</si>
  <si>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</si>
  <si>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</si>
  <si>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</si>
  <si>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</si>
  <si>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</si>
  <si>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</si>
  <si>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</si>
  <si>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</si>
  <si>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</si>
  <si>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</si>
  <si>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</si>
  <si>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</si>
  <si>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</si>
  <si>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</si>
  <si>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</si>
  <si>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</si>
  <si>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</si>
  <si>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</si>
  <si>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</si>
  <si>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</si>
  <si>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</si>
  <si>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</si>
  <si>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</si>
  <si>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</si>
  <si>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</si>
  <si>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</si>
  <si>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</si>
  <si>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</si>
  <si>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</si>
  <si>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</si>
  <si>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</si>
  <si>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</si>
  <si>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</si>
  <si>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</si>
  <si>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</si>
  <si>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</si>
  <si>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</si>
  <si>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</si>
  <si>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</si>
  <si>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</si>
  <si>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</si>
  <si>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</si>
  <si>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</si>
  <si>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</si>
  <si>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</si>
  <si>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</si>
  <si>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</si>
  <si>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</si>
  <si>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</si>
  <si>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</si>
  <si>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</si>
  <si>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</si>
  <si>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</si>
  <si>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</si>
  <si>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</si>
  <si>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</si>
  <si>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</si>
  <si>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</si>
  <si>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</si>
  <si>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</si>
  <si>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</si>
  <si>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</si>
  <si>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</si>
  <si>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</si>
  <si>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</si>
  <si>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</si>
  <si>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</si>
  <si>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</si>
  <si>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</si>
  <si>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</si>
  <si>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</si>
  <si>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</si>
  <si>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</si>
  <si>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</si>
  <si>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</si>
  <si>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</si>
  <si>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</si>
  <si>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</si>
  <si>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</si>
  <si>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</si>
  <si>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</si>
  <si>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</si>
  <si>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</si>
  <si>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</si>
  <si>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</si>
  <si>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</si>
  <si>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</si>
  <si>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</si>
  <si>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</si>
  <si>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</si>
  <si>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</si>
  <si>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</si>
  <si>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</si>
  <si>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</si>
  <si>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</si>
  <si>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</si>
  <si>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</si>
  <si>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</si>
  <si>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</si>
  <si>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</si>
  <si>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</si>
  <si>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</si>
  <si>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</si>
  <si>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</si>
  <si>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</si>
  <si>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</si>
  <si>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</si>
  <si>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</si>
  <si>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</si>
  <si>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</si>
  <si>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</si>
  <si>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</si>
  <si>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</si>
  <si>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</si>
  <si>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</si>
  <si>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</si>
  <si>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</si>
  <si>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</si>
  <si>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</si>
  <si>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</si>
  <si>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</si>
  <si>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</si>
  <si>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</si>
  <si>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</si>
  <si>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</si>
  <si>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</si>
  <si>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</si>
  <si>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</si>
  <si>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</si>
  <si>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</si>
  <si>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</si>
  <si>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</si>
  <si>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</si>
  <si>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</si>
  <si>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</si>
  <si>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</si>
  <si>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</si>
  <si>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</si>
  <si>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</si>
  <si>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</si>
  <si>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</si>
  <si>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</si>
  <si>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</si>
  <si>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</si>
  <si>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</si>
  <si>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</si>
  <si>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</si>
  <si>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</si>
  <si>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</si>
  <si>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</si>
  <si>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</si>
  <si>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</si>
  <si>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</si>
  <si>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</si>
  <si>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</si>
  <si>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</si>
  <si>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</si>
  <si>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</si>
  <si>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</si>
  <si>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</si>
  <si>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</si>
  <si>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</si>
  <si>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</si>
  <si>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</si>
  <si>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</si>
  <si>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</si>
  <si>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</si>
  <si>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</si>
  <si>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</si>
  <si>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</si>
  <si>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</si>
  <si>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</si>
  <si>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</si>
  <si>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</si>
  <si>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</si>
  <si>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</si>
  <si>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</si>
  <si>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</si>
  <si>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</si>
  <si>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</si>
  <si>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</si>
  <si>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</si>
  <si>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</si>
  <si>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</si>
  <si>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</si>
  <si>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</si>
  <si>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</si>
  <si>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</si>
  <si>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</si>
  <si>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</si>
  <si>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</si>
  <si>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</si>
  <si>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</si>
  <si>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</si>
  <si>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</si>
  <si>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</si>
  <si>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</si>
  <si>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</si>
  <si>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</si>
  <si>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</si>
  <si>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</si>
  <si>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</si>
  <si>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</si>
  <si>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</si>
  <si>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</si>
  <si>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</si>
  <si>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</si>
  <si>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</si>
  <si>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</si>
  <si>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</si>
  <si>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</si>
  <si>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</si>
  <si>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</si>
  <si>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</si>
  <si>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</si>
  <si>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</si>
  <si>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</si>
  <si>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</si>
  <si>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</si>
  <si>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</si>
  <si>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</si>
  <si>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</si>
  <si>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</si>
  <si>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</si>
  <si>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</si>
  <si>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</si>
  <si>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</si>
  <si>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</si>
  <si>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</si>
  <si>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</si>
  <si>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</si>
  <si>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</si>
  <si>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</si>
  <si>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</si>
  <si>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</si>
  <si>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</si>
  <si>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</si>
  <si>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</si>
  <si>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</si>
  <si>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</si>
  <si>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</si>
  <si>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</si>
  <si>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</si>
  <si>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</si>
  <si>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</si>
  <si>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</si>
  <si>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</si>
  <si>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</si>
  <si>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</si>
  <si>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</si>
  <si>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</si>
  <si>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</si>
  <si>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</si>
  <si>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</si>
  <si>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</si>
  <si>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</si>
  <si>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</si>
  <si>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</si>
  <si>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</si>
  <si>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</si>
  <si>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</si>
  <si>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</si>
  <si>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</si>
  <si>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</si>
  <si>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</si>
  <si>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</si>
  <si>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</si>
  <si>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</si>
  <si>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</si>
  <si>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</si>
  <si>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</si>
  <si>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</si>
  <si>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</si>
  <si>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</si>
  <si>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</si>
  <si>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</si>
  <si>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</si>
  <si>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</si>
  <si>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</si>
  <si>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</si>
  <si>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</si>
  <si>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</si>
  <si>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</si>
  <si>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</si>
  <si>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</si>
  <si>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</si>
  <si>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</si>
  <si>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</si>
  <si>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</si>
  <si>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</si>
  <si>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</si>
  <si>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</si>
  <si>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</si>
  <si>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</si>
  <si>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</si>
  <si>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</si>
  <si>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</si>
  <si>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</si>
  <si>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</si>
  <si>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</si>
  <si>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</si>
  <si>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</si>
  <si>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</si>
  <si>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</si>
  <si>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</si>
  <si>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</si>
  <si>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</si>
  <si>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</si>
  <si>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</si>
  <si>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</si>
  <si>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</si>
  <si>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</si>
  <si>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</si>
  <si>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</si>
  <si>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</si>
  <si>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</si>
  <si>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</si>
  <si>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</si>
  <si>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</si>
  <si>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</si>
  <si>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</si>
  <si>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</si>
  <si>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</si>
  <si>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</si>
  <si>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</si>
  <si>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</si>
  <si>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</si>
  <si>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</si>
  <si>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</si>
  <si>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</si>
  <si>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</si>
  <si>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</si>
  <si>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</si>
  <si>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</si>
  <si>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</si>
  <si>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</si>
  <si>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</si>
  <si>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</si>
  <si>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</si>
  <si>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</si>
  <si>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</si>
  <si>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</si>
  <si>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</si>
  <si>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</si>
  <si>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</si>
  <si>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</si>
  <si>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</si>
  <si>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</si>
  <si>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</si>
  <si>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</si>
  <si>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</si>
  <si>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</si>
  <si>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</si>
  <si>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</si>
  <si>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</si>
  <si>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</si>
  <si>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</si>
  <si>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</si>
  <si>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</si>
  <si>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</si>
  <si>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</si>
  <si>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</si>
  <si>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</si>
  <si>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</si>
  <si>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</si>
  <si>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</si>
  <si>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</si>
  <si>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</si>
  <si>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</si>
  <si>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</si>
  <si>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</si>
  <si>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</si>
  <si>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</si>
  <si>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</si>
  <si>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</si>
  <si>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</si>
  <si>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</si>
  <si>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</si>
  <si>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</si>
  <si>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</si>
  <si>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</si>
  <si>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</si>
  <si>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</si>
  <si>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</si>
  <si>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</si>
  <si>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</si>
  <si>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</si>
  <si>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</si>
  <si>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</si>
  <si>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</si>
  <si>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</si>
  <si>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</si>
  <si>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</si>
  <si>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</si>
  <si>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</si>
  <si>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</si>
  <si>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</si>
  <si>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</si>
  <si>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</si>
  <si>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</si>
  <si>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</si>
  <si>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</si>
  <si>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</si>
  <si>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</si>
  <si>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</si>
  <si>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</si>
  <si>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</si>
  <si>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</si>
  <si>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</si>
  <si>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</si>
  <si>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</si>
  <si>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</si>
  <si>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</si>
  <si>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</si>
  <si>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</si>
  <si>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</si>
  <si>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</si>
  <si>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</si>
  <si>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</si>
  <si>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</si>
  <si>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</si>
  <si>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</si>
  <si>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</si>
  <si>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</si>
  <si>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</si>
  <si>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</si>
  <si>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</si>
  <si>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</si>
  <si>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</si>
  <si>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</si>
  <si>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</si>
  <si>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</si>
  <si>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</si>
  <si>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</si>
  <si>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</si>
  <si>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</si>
  <si>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</si>
  <si>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</si>
  <si>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</si>
  <si>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</si>
  <si>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</si>
  <si>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</si>
  <si>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</si>
  <si>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</si>
  <si>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</si>
  <si>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</si>
  <si>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</si>
  <si>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</si>
  <si>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</si>
  <si>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</si>
  <si>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</si>
  <si>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</si>
  <si>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</si>
  <si>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</si>
  <si>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</si>
  <si>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</si>
  <si>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</si>
  <si>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</si>
  <si>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</si>
  <si>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</si>
  <si>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</si>
  <si>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</si>
  <si>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</si>
  <si>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</si>
  <si>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</si>
  <si>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</si>
  <si>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</si>
  <si>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</si>
  <si>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</si>
  <si>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</si>
  <si>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</si>
  <si>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</si>
  <si>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</si>
  <si>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</si>
  <si>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</si>
  <si>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</si>
  <si>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</si>
  <si>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</si>
  <si>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</si>
  <si>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</si>
  <si>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</si>
  <si>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</si>
  <si>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</si>
  <si>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</si>
  <si>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</si>
  <si>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</si>
  <si>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</si>
  <si>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</si>
  <si>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</si>
  <si>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</si>
  <si>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</si>
  <si>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</si>
  <si>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</si>
  <si>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</si>
  <si>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</si>
  <si>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</si>
  <si>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</si>
  <si>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</si>
  <si>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</si>
  <si>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</si>
  <si>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</si>
  <si>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</si>
  <si>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</si>
  <si>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</si>
  <si>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</si>
  <si>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</si>
  <si>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</si>
  <si>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</si>
  <si>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</si>
  <si>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</si>
  <si>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</si>
  <si>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</si>
  <si>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</si>
  <si>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</si>
  <si>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</si>
  <si>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</si>
  <si>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</si>
  <si>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</si>
  <si>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</si>
  <si>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</si>
  <si>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</si>
  <si>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</si>
  <si>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</si>
  <si>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</si>
  <si>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</si>
  <si>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</si>
  <si>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</si>
  <si>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</si>
  <si>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</si>
  <si>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</si>
  <si>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</si>
  <si>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</si>
  <si>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</si>
  <si>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</si>
  <si>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</si>
  <si>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</si>
  <si>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</si>
  <si>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</si>
  <si>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</si>
  <si>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</si>
  <si>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</si>
  <si>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</si>
  <si>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</si>
  <si>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</si>
  <si>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</si>
  <si>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</si>
  <si>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</si>
  <si>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</si>
  <si>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</si>
  <si>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</si>
  <si>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</si>
  <si>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</si>
  <si>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</si>
  <si>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</si>
  <si>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</si>
  <si>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</si>
  <si>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</si>
  <si>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</si>
  <si>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</si>
  <si>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</si>
  <si>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</si>
  <si>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</si>
  <si>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</si>
  <si>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</si>
  <si>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</si>
  <si>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</si>
  <si>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</si>
  <si>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</si>
  <si>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</si>
  <si>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</si>
  <si>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</si>
  <si>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</si>
  <si>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</si>
  <si>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</si>
  <si>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</si>
  <si>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</si>
  <si>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</si>
  <si>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</si>
  <si>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</si>
  <si>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</si>
  <si>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</si>
  <si>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</si>
  <si>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</si>
  <si>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</si>
  <si>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</si>
  <si>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</si>
  <si>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</si>
  <si>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</si>
  <si>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</si>
  <si>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</si>
  <si>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</si>
  <si>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</si>
  <si>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</si>
  <si>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</si>
  <si>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</si>
  <si>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</si>
  <si>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</si>
  <si>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</si>
  <si>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</si>
  <si>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</si>
  <si>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</si>
  <si>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</si>
  <si>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</si>
  <si>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</si>
  <si>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</si>
  <si>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</si>
  <si>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</si>
  <si>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</si>
  <si>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</si>
  <si>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</si>
  <si>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</si>
  <si>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</si>
  <si>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</si>
  <si>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</si>
  <si>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</si>
  <si>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</si>
  <si>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</si>
  <si>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</si>
  <si>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</si>
  <si>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</si>
  <si>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</si>
  <si>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</si>
  <si>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</si>
  <si>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</si>
  <si>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</si>
  <si>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</si>
  <si>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</si>
  <si>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</si>
  <si>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</si>
  <si>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</si>
  <si>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</si>
  <si>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</si>
  <si>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</si>
  <si>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</si>
  <si>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</si>
  <si>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</si>
  <si>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</si>
  <si>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</si>
  <si>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</si>
  <si>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</si>
  <si>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</si>
  <si>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</si>
  <si>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</si>
  <si>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</si>
  <si>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</si>
  <si>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</si>
  <si>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</si>
  <si>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</si>
  <si>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</si>
  <si>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</si>
  <si>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</si>
  <si>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</si>
  <si>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</si>
  <si>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</si>
  <si>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</si>
  <si>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</si>
  <si>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</si>
  <si>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</si>
  <si>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</si>
  <si>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</si>
  <si>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</si>
  <si>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</si>
  <si>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</si>
  <si>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</si>
  <si>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</si>
  <si>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</si>
  <si>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</si>
  <si>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</si>
  <si>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</si>
  <si>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</si>
  <si>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</si>
  <si>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</si>
  <si>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</si>
  <si>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</si>
  <si>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</si>
  <si>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</si>
  <si>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</si>
  <si>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</si>
  <si>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</si>
  <si>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</si>
  <si>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</si>
  <si>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</si>
  <si>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</si>
  <si>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</si>
  <si>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</si>
  <si>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</si>
  <si>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</si>
  <si>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</si>
  <si>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</si>
  <si>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</si>
  <si>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</si>
  <si>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</si>
  <si>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</si>
  <si>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</si>
  <si>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</si>
  <si>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</si>
  <si>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</si>
  <si>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</si>
  <si>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</si>
  <si>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</si>
  <si>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</si>
  <si>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</si>
  <si>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</si>
  <si>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</si>
  <si>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</si>
  <si>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</si>
  <si>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</si>
  <si>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</si>
  <si>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</si>
  <si>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</si>
  <si>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</si>
  <si>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</si>
  <si>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</si>
  <si>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</si>
  <si>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</si>
  <si>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</si>
  <si>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</si>
  <si>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</si>
  <si>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</si>
  <si>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</si>
  <si>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</si>
  <si>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</si>
  <si>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</si>
  <si>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</si>
  <si>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</si>
  <si>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</si>
  <si>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</si>
  <si>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</si>
  <si>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</si>
  <si>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</si>
  <si>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</si>
  <si>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</si>
  <si>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</si>
  <si>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</si>
  <si>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</si>
  <si>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</si>
  <si>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</si>
  <si>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</si>
  <si>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</si>
  <si>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</si>
  <si>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</si>
  <si>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</si>
  <si>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</si>
  <si>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</si>
  <si>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</si>
  <si>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</si>
  <si>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</si>
  <si>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</si>
  <si>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</si>
  <si>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</si>
  <si>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</si>
  <si>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</si>
  <si>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</si>
  <si>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</si>
  <si>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</si>
  <si>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</si>
  <si>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</si>
  <si>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</si>
  <si>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</si>
  <si>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</si>
  <si>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</si>
  <si>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</si>
  <si>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</si>
  <si>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</si>
  <si>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</si>
  <si>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</si>
  <si>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</si>
  <si>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</si>
  <si>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</si>
  <si>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</si>
  <si>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</si>
  <si>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</si>
  <si>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</si>
  <si>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</si>
  <si>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</si>
  <si>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</si>
  <si>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</si>
  <si>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</si>
  <si>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</si>
  <si>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</si>
  <si>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</si>
  <si>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</si>
  <si>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</si>
  <si>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</si>
  <si>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</si>
  <si>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</si>
  <si>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</si>
  <si>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</si>
  <si>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</si>
  <si>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</si>
  <si>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</si>
  <si>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</si>
  <si>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</si>
  <si>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</si>
  <si>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</si>
  <si>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</si>
  <si>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</si>
  <si>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</si>
  <si>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</si>
  <si>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</si>
  <si>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</si>
  <si>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</si>
  <si>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</si>
  <si>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</si>
  <si>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</si>
  <si>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</si>
  <si>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</si>
  <si>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</si>
  <si>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</si>
  <si>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</si>
  <si>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</si>
  <si>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</si>
  <si>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</si>
  <si>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</si>
  <si>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</si>
  <si>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</si>
  <si>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</si>
  <si>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</si>
  <si>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</si>
  <si>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</si>
  <si>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</si>
  <si>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</si>
  <si>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</si>
  <si>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</si>
  <si>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</si>
  <si>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</si>
  <si>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</si>
  <si>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</si>
  <si>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</si>
  <si>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</si>
  <si>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</si>
  <si>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</si>
  <si>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</si>
  <si>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</si>
  <si>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</si>
  <si>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</si>
  <si>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</si>
  <si>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</si>
  <si>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</si>
  <si>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</si>
  <si>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</si>
  <si>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</si>
  <si>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</si>
  <si>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</si>
  <si>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</si>
  <si>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</si>
  <si>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</si>
  <si>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</si>
  <si>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</si>
  <si>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</si>
  <si>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</si>
  <si>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</si>
  <si>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</si>
  <si>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</si>
  <si>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</si>
  <si>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</si>
  <si>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</si>
  <si>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</si>
  <si>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</si>
  <si>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</si>
  <si>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</si>
  <si>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</si>
  <si>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</si>
  <si>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</si>
  <si>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</si>
  <si>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</si>
  <si>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</si>
  <si>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</si>
  <si>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</si>
  <si>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</si>
  <si>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</si>
  <si>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</si>
  <si>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</si>
  <si>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</si>
  <si>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</si>
  <si>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</si>
  <si>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</si>
  <si>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</si>
  <si>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</si>
  <si>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</si>
  <si>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</si>
  <si>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</si>
  <si>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</si>
  <si>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</si>
  <si>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</si>
  <si>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</si>
  <si>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</si>
  <si>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</si>
  <si>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</si>
  <si>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</si>
  <si>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</si>
  <si>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</si>
  <si>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</si>
  <si>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</si>
  <si>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</si>
  <si>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</si>
  <si>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</si>
  <si>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</si>
  <si>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</si>
  <si>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</si>
  <si>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</si>
  <si>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</si>
  <si>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</si>
  <si>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</si>
  <si>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</si>
  <si>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</si>
  <si>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</si>
  <si>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</si>
  <si>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</si>
  <si>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</si>
  <si>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</si>
  <si>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</si>
  <si>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</si>
  <si>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</si>
  <si>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</si>
  <si>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</si>
  <si>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</si>
  <si>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</si>
  <si>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</si>
  <si>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</si>
  <si>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</si>
  <si>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</si>
  <si>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</si>
  <si>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</si>
  <si>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</si>
  <si>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</si>
  <si>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</si>
  <si>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</si>
  <si>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</si>
  <si>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</si>
  <si>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</si>
  <si>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</si>
  <si>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</si>
  <si>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</si>
  <si>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</si>
  <si>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</si>
  <si>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</si>
  <si>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</si>
  <si>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</si>
  <si>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</si>
  <si>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</si>
  <si>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</si>
  <si>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</si>
  <si>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</si>
  <si>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</si>
  <si>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</si>
  <si>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</si>
  <si>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</si>
  <si>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</si>
  <si>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</si>
  <si>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</si>
  <si>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</si>
  <si>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</si>
  <si>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</si>
  <si>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</si>
  <si>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</si>
  <si>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</si>
  <si>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</si>
  <si>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</si>
  <si>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</si>
  <si>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</si>
  <si>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</si>
  <si>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</si>
  <si>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</si>
  <si>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</si>
  <si>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</si>
  <si>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</si>
  <si>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</si>
  <si>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</si>
  <si>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</si>
  <si>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</si>
  <si>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</si>
  <si>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</si>
  <si>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</si>
  <si>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</si>
  <si>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</si>
  <si>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</si>
  <si>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</si>
  <si>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</si>
  <si>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</si>
  <si>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</si>
  <si>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</si>
  <si>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</si>
  <si>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</si>
  <si>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</si>
  <si>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</si>
  <si>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</si>
  <si>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</si>
  <si>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</si>
  <si>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</si>
  <si>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</si>
  <si>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</si>
  <si>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</si>
  <si>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</si>
  <si>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</si>
  <si>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</si>
  <si>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</si>
  <si>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</si>
  <si>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</si>
  <si>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</si>
  <si>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</si>
  <si>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</si>
  <si>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</si>
  <si>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</si>
  <si>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</si>
  <si>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</si>
  <si>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</si>
  <si>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</si>
  <si>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</si>
  <si>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</si>
  <si>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</si>
  <si>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</si>
  <si>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</si>
  <si>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</si>
  <si>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</si>
  <si>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</si>
  <si>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</si>
  <si>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</si>
  <si>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</si>
  <si>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</si>
  <si>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</si>
  <si>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</si>
  <si>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</si>
  <si>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</si>
  <si>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</si>
  <si>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</si>
  <si>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</si>
  <si>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</si>
  <si>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</si>
  <si>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</si>
  <si>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</si>
  <si>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</si>
  <si>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</si>
  <si>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</si>
  <si>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</si>
  <si>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</si>
  <si>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</si>
  <si>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</si>
  <si>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</si>
  <si>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</si>
  <si>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</si>
  <si>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</si>
  <si>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</si>
  <si>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</si>
  <si>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</si>
  <si>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</si>
  <si>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</si>
  <si>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</si>
  <si>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</si>
  <si>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</si>
  <si>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</si>
  <si>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</si>
  <si>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</si>
  <si>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</si>
  <si>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</si>
  <si>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</si>
  <si>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</si>
  <si>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</si>
  <si>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</si>
  <si>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</si>
  <si>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</si>
  <si>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</si>
  <si>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</si>
  <si>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</si>
  <si>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</si>
  <si>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</si>
  <si>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</si>
  <si>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</si>
  <si>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</si>
  <si>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</si>
  <si>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</si>
  <si>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</si>
  <si>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</si>
  <si>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</si>
  <si>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</si>
  <si>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</si>
  <si>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</si>
  <si>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</si>
  <si>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</si>
  <si>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</si>
  <si>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</si>
  <si>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</si>
  <si>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</si>
  <si>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</si>
  <si>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</si>
  <si>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</si>
  <si>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</si>
  <si>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</si>
  <si>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</si>
  <si>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</si>
  <si>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</si>
  <si>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</si>
  <si>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</si>
  <si>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</si>
  <si>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</si>
  <si>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</si>
  <si>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</si>
  <si>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</si>
  <si>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</si>
  <si>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</si>
  <si>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</si>
  <si>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</si>
  <si>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</si>
  <si>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</si>
  <si>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</si>
  <si>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</si>
  <si>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</si>
  <si>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</si>
  <si>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</si>
  <si>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</si>
  <si>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</si>
  <si>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</si>
  <si>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</si>
  <si>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</si>
  <si>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</si>
  <si>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</si>
  <si>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</si>
  <si>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</si>
  <si>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</si>
  <si>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</si>
  <si>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</si>
  <si>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</si>
  <si>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</si>
  <si>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</si>
  <si>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</si>
  <si>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</si>
  <si>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</si>
  <si>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</si>
  <si>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</si>
  <si>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</si>
  <si>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</si>
  <si>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</si>
  <si>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</si>
  <si>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</si>
  <si>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</si>
  <si>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</si>
  <si>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</si>
  <si>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</si>
  <si>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</si>
  <si>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</si>
  <si>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</si>
  <si>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</si>
  <si>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</si>
  <si>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</si>
  <si>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</si>
  <si>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</si>
  <si>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</si>
  <si>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</si>
  <si>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</si>
  <si>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</si>
  <si>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</si>
  <si>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</si>
  <si>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</si>
  <si>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</si>
  <si>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</si>
  <si>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</si>
  <si>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</si>
  <si>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</si>
  <si>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</si>
  <si>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</si>
  <si>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</si>
  <si>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</si>
  <si>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</si>
  <si>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</si>
  <si>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</si>
  <si>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</si>
  <si>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</si>
  <si>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</si>
  <si>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</si>
  <si>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</si>
  <si>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</si>
  <si>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</si>
  <si>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</si>
  <si>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</si>
  <si>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</si>
  <si>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</si>
  <si>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</si>
  <si>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</si>
  <si>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</si>
  <si>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</si>
  <si>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</si>
  <si>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</si>
  <si>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</si>
  <si>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</si>
  <si>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</si>
  <si>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</si>
  <si>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</si>
  <si>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</si>
  <si>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</si>
  <si>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</si>
  <si>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</si>
  <si>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</si>
  <si>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</si>
  <si>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</si>
  <si>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</si>
  <si>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</si>
  <si>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</si>
  <si>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</si>
  <si>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</si>
  <si>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</si>
  <si>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</si>
  <si>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</si>
  <si>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</si>
  <si>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</si>
  <si>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</si>
  <si>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</si>
  <si>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</si>
  <si>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</si>
  <si>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</si>
  <si>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</si>
  <si>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</si>
  <si>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</si>
  <si>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</si>
  <si>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</si>
  <si>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</si>
  <si>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</si>
  <si>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</si>
  <si>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</si>
  <si>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</si>
  <si>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</si>
  <si>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</si>
  <si>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</si>
  <si>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</si>
  <si>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</si>
  <si>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</si>
  <si>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</si>
  <si>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</si>
  <si>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</si>
  <si>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</si>
  <si>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</si>
  <si>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</si>
  <si>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</si>
  <si>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</si>
  <si>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</si>
  <si>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</si>
  <si>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</si>
  <si>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</si>
  <si>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</si>
  <si>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</si>
  <si>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</si>
  <si>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</si>
  <si>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</si>
  <si>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</si>
  <si>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</si>
  <si>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</si>
  <si>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</si>
  <si>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</si>
  <si>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</si>
  <si>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</si>
  <si>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</si>
  <si>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</si>
  <si>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</si>
  <si>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</si>
  <si>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</si>
  <si>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</si>
  <si>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</si>
  <si>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</si>
  <si>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</si>
  <si>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</si>
  <si>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</si>
  <si>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</si>
  <si>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</si>
  <si>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</si>
  <si>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</si>
  <si>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</si>
  <si>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</si>
  <si>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</si>
  <si>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</si>
  <si>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</si>
  <si>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</si>
  <si>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</si>
  <si>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</si>
  <si>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</si>
  <si>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</si>
  <si>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</si>
  <si>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</si>
  <si>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</si>
  <si>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</si>
  <si>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</si>
  <si>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</si>
  <si>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</si>
  <si>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</si>
  <si>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</si>
  <si>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</si>
  <si>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</si>
  <si>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</si>
  <si>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</si>
  <si>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</si>
  <si>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</si>
  <si>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</si>
  <si>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</si>
  <si>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</si>
  <si>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</si>
  <si>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</si>
  <si>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</si>
  <si>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</si>
  <si>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</si>
  <si>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</si>
  <si>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</si>
  <si>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</si>
  <si>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</si>
  <si>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</si>
  <si>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</si>
  <si>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</si>
  <si>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</si>
  <si>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</si>
  <si>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</si>
  <si>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</si>
  <si>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</si>
  <si>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</si>
  <si>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</si>
  <si>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</si>
  <si>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</si>
  <si>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</si>
  <si>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</si>
  <si>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</si>
  <si>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</si>
  <si>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</si>
  <si>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</si>
  <si>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</si>
  <si>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</si>
  <si>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</si>
  <si>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</si>
  <si>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</si>
  <si>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</si>
  <si>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</si>
  <si>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</si>
  <si>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</si>
  <si>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</si>
  <si>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</si>
  <si>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</si>
  <si>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</si>
  <si>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</si>
  <si>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</si>
  <si>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</si>
  <si>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</si>
  <si>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</si>
  <si>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</si>
  <si>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</si>
  <si>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</si>
  <si>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</si>
  <si>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</si>
  <si>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</si>
  <si>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</si>
  <si>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</si>
  <si>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</si>
  <si>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</si>
  <si>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</si>
  <si>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</si>
  <si>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</si>
  <si>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</si>
  <si>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</si>
  <si>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</si>
  <si>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</si>
  <si>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</si>
  <si>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</si>
  <si>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</si>
  <si>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</si>
  <si>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</si>
  <si>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</si>
  <si>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</si>
  <si>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</si>
  <si>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</si>
  <si>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</si>
  <si>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</si>
  <si>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</si>
  <si>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</si>
  <si>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</si>
  <si>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</si>
  <si>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</si>
  <si>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</si>
  <si>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</si>
  <si>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</si>
  <si>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</si>
  <si>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</si>
  <si>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</si>
  <si>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</si>
  <si>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</si>
  <si>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</si>
  <si>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</si>
  <si>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</si>
  <si>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</si>
  <si>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</si>
  <si>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</si>
  <si>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</si>
  <si>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</si>
  <si>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</si>
  <si>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</si>
  <si>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</si>
  <si>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</si>
  <si>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</si>
  <si>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</si>
  <si>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</si>
  <si>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</si>
  <si>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</si>
  <si>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</si>
  <si>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</si>
  <si>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</si>
  <si>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</si>
  <si>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</si>
  <si>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</si>
  <si>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</si>
  <si>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</si>
  <si>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</si>
  <si>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</si>
  <si>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</si>
  <si>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</si>
  <si>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</si>
  <si>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</si>
  <si>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</si>
  <si>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</si>
  <si>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</si>
  <si>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</si>
  <si>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</si>
  <si>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</si>
  <si>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</si>
  <si>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</si>
  <si>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</si>
  <si>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</si>
  <si>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</si>
  <si>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</si>
  <si>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</si>
  <si>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</si>
  <si>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</si>
  <si>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</si>
  <si>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</si>
  <si>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</si>
  <si>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</si>
  <si>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</si>
  <si>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</si>
  <si>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</si>
  <si>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</si>
  <si>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</si>
  <si>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</si>
  <si>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</si>
  <si>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</si>
  <si>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</si>
  <si>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</si>
  <si>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</si>
  <si>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</si>
  <si>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</si>
  <si>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</si>
  <si>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</si>
  <si>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</si>
  <si>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</si>
  <si>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</si>
  <si>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</si>
  <si>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</si>
  <si>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</si>
  <si>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</si>
  <si>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</si>
  <si>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</si>
  <si>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</si>
  <si>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</si>
  <si>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</si>
  <si>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</si>
  <si>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</si>
  <si>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</si>
  <si>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</si>
  <si>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</si>
  <si>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</si>
  <si>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</si>
  <si>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</si>
  <si>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</si>
  <si>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</si>
  <si>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</si>
  <si>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</si>
  <si>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</si>
  <si>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</si>
  <si>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</si>
  <si>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</si>
  <si>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</si>
  <si>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</si>
  <si>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</si>
  <si>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</si>
  <si>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</si>
  <si>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</si>
  <si>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</si>
  <si>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</si>
  <si>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</si>
  <si>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</si>
  <si>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</si>
  <si>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</si>
  <si>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</si>
  <si>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</si>
  <si>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</si>
  <si>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</si>
  <si>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</si>
  <si>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</si>
  <si>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</si>
  <si>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</si>
  <si>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</si>
  <si>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</si>
  <si>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</si>
  <si>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</si>
  <si>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</si>
  <si>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</si>
  <si>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</si>
  <si>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</si>
  <si>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</si>
  <si>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</si>
  <si>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</si>
  <si>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</si>
  <si>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</si>
  <si>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</si>
  <si>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</si>
  <si>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</si>
  <si>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</si>
  <si>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</si>
  <si>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</si>
  <si>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</si>
  <si>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</si>
  <si>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</si>
  <si>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</si>
  <si>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</si>
  <si>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</si>
  <si>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</si>
  <si>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</si>
  <si>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</si>
  <si>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</si>
  <si>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</si>
  <si>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</si>
  <si>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</si>
  <si>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</si>
  <si>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</si>
  <si>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</si>
  <si>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</si>
  <si>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</si>
  <si>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</si>
  <si>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</si>
  <si>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</si>
  <si>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</si>
  <si>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</si>
  <si>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</si>
  <si>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</si>
  <si>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</si>
  <si>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</si>
  <si>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</si>
  <si>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</si>
  <si>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</si>
  <si>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</si>
  <si>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</si>
  <si>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</si>
  <si>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</si>
  <si>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</si>
  <si>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</si>
  <si>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</si>
  <si>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</si>
  <si>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</si>
  <si>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</si>
  <si>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</si>
  <si>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</si>
  <si>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</si>
  <si>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</si>
  <si>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</si>
  <si>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</si>
  <si>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</si>
  <si>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</si>
  <si>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</si>
  <si>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</si>
  <si>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</si>
  <si>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</si>
  <si>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</si>
  <si>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</si>
  <si>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</si>
  <si>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</si>
  <si>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</si>
  <si>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</si>
  <si>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</si>
  <si>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</si>
  <si>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</si>
  <si>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</si>
  <si>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</si>
  <si>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</si>
  <si>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</si>
  <si>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</si>
  <si>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</si>
  <si>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</si>
  <si>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</si>
  <si>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</si>
  <si>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</si>
  <si>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</si>
  <si>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</si>
  <si>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</si>
  <si>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</si>
  <si>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</si>
  <si>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</si>
  <si>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</si>
  <si>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</si>
  <si>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</si>
  <si>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</si>
  <si>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</si>
  <si>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</si>
  <si>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</si>
  <si>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</si>
  <si>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</si>
  <si>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</si>
  <si>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</si>
  <si>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</si>
  <si>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</si>
  <si>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</si>
  <si>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</si>
  <si>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</si>
  <si>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</si>
  <si>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</si>
  <si>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</si>
  <si>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</si>
  <si>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</si>
  <si>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</si>
  <si>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</si>
  <si>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</si>
  <si>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</si>
  <si>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</si>
  <si>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</si>
  <si>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</si>
  <si>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</si>
  <si>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</si>
  <si>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</si>
  <si>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</si>
  <si>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</si>
  <si>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</si>
  <si>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</si>
  <si>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</si>
  <si>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</si>
  <si>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</si>
  <si>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</si>
  <si>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</si>
  <si>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</si>
  <si>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</si>
  <si>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</si>
  <si>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</si>
  <si>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</si>
  <si>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</si>
  <si>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</si>
  <si>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</si>
  <si>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</si>
  <si>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</si>
  <si>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</si>
  <si>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</si>
  <si>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</si>
  <si>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</si>
  <si>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</si>
  <si>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</si>
  <si>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</si>
  <si>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</si>
  <si>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</si>
  <si>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</si>
  <si>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</si>
  <si>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</si>
  <si>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</si>
  <si>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</si>
  <si>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</si>
  <si>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</si>
  <si>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</si>
  <si>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</si>
  <si>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</si>
  <si>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</si>
  <si>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</si>
  <si>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</si>
  <si>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</si>
  <si>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</si>
  <si>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</si>
  <si>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</si>
  <si>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</si>
  <si>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</si>
  <si>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</si>
  <si>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</si>
  <si>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</si>
  <si>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</si>
  <si>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</si>
  <si>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</si>
  <si>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</si>
  <si>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</si>
  <si>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</si>
  <si>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</si>
  <si>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</si>
  <si>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</si>
  <si>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</si>
  <si>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</si>
  <si>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</si>
  <si>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</si>
  <si>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</si>
  <si>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</si>
  <si>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</si>
  <si>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</si>
  <si>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</si>
  <si>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</si>
  <si>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</si>
  <si>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</si>
  <si>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</si>
  <si>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</si>
  <si>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</si>
  <si>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</si>
  <si>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</si>
  <si>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</si>
  <si>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</si>
  <si>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</si>
  <si>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</si>
  <si>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</si>
  <si>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</si>
  <si>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</si>
  <si>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</si>
  <si>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</si>
  <si>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</si>
  <si>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</si>
  <si>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</si>
  <si>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</si>
  <si>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</si>
  <si>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</si>
  <si>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</si>
  <si>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</si>
  <si>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</si>
  <si>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</si>
  <si>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</si>
  <si>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</si>
  <si>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</si>
  <si>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</si>
  <si>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</si>
  <si>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</si>
  <si>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</si>
  <si>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</si>
  <si>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</si>
  <si>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</si>
  <si>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</si>
  <si>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</si>
  <si>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</si>
  <si>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</si>
  <si>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</si>
  <si>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</si>
  <si>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</si>
  <si>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</si>
  <si>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</si>
  <si>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</si>
  <si>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</si>
  <si>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</si>
  <si>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</si>
  <si>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</si>
  <si>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</si>
  <si>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</si>
  <si>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</si>
  <si>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</si>
  <si>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</si>
  <si>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</si>
  <si>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</si>
  <si>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</si>
  <si>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</si>
  <si>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</si>
  <si>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</si>
  <si>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</si>
  <si>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</si>
  <si>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</si>
  <si>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</si>
  <si>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</si>
  <si>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</si>
  <si>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</si>
  <si>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</si>
  <si>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</si>
  <si>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</si>
  <si>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</si>
  <si>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</si>
  <si>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</si>
  <si>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</si>
  <si>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</si>
  <si>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</si>
  <si>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</si>
  <si>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</si>
  <si>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</si>
  <si>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</si>
  <si>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</si>
  <si>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</si>
  <si>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</si>
  <si>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</si>
  <si>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</si>
  <si>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</si>
  <si>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</si>
  <si>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</si>
  <si>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</si>
  <si>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</si>
  <si>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</si>
  <si>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</si>
  <si>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</si>
  <si>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</si>
  <si>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</si>
  <si>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</si>
  <si>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</si>
  <si>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</si>
  <si>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</si>
  <si>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</si>
  <si>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</si>
  <si>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</si>
  <si>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</si>
  <si>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</si>
  <si>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</si>
  <si>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</si>
  <si>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</si>
  <si>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</si>
  <si>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</si>
  <si>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</si>
  <si>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</si>
  <si>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</si>
  <si>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</si>
  <si>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</si>
  <si>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</si>
  <si>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</si>
  <si>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</si>
  <si>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</si>
  <si>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</si>
  <si>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</si>
  <si>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</si>
  <si>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</si>
  <si>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</si>
  <si>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</si>
  <si>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</si>
  <si>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</si>
  <si>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</si>
  <si>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</si>
  <si>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</si>
  <si>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</si>
  <si>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</si>
  <si>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</si>
  <si>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</si>
  <si>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</si>
  <si>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</si>
  <si>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</si>
  <si>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</si>
  <si>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</si>
  <si>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</si>
  <si>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</si>
  <si>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</si>
  <si>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</si>
  <si>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</si>
  <si>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</si>
  <si>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</si>
  <si>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</si>
  <si>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</si>
  <si>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</si>
  <si>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</si>
  <si>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</si>
  <si>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</si>
  <si>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</si>
  <si>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</si>
  <si>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</si>
  <si>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</si>
  <si>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</si>
  <si>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</si>
  <si>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</si>
  <si>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</si>
  <si>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</si>
  <si>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</si>
  <si>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</si>
  <si>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</si>
  <si>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</si>
  <si>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</si>
  <si>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</si>
  <si>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</si>
  <si>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</si>
  <si>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</si>
  <si>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</si>
  <si>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</si>
  <si>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</si>
  <si>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</si>
  <si>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</si>
  <si>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</si>
  <si>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</si>
  <si>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</si>
  <si>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</si>
  <si>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</si>
  <si>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</si>
  <si>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</si>
  <si>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</si>
  <si>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</si>
  <si>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</si>
  <si>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</si>
  <si>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</si>
  <si>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</si>
  <si>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</si>
  <si>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</si>
  <si>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</si>
  <si>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</si>
  <si>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</si>
  <si>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</si>
  <si>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</si>
  <si>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</si>
  <si>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</si>
  <si>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</si>
  <si>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</si>
  <si>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</si>
  <si>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</si>
  <si>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</si>
  <si>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</si>
  <si>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</si>
  <si>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</si>
  <si>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</si>
  <si>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</si>
  <si>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</si>
  <si>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</si>
  <si>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</si>
  <si>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</si>
  <si>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</si>
  <si>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</si>
  <si>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</si>
  <si>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</si>
  <si>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</si>
  <si>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</si>
  <si>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</si>
  <si>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</si>
  <si>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</si>
  <si>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</si>
  <si>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</si>
  <si>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</si>
  <si>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</si>
  <si>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</si>
  <si>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</si>
  <si>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</si>
  <si>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</si>
  <si>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</si>
  <si>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</si>
  <si>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</si>
  <si>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</si>
  <si>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</si>
  <si>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</si>
  <si>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</si>
  <si>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</si>
  <si>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</si>
  <si>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</si>
  <si>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</si>
  <si>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</si>
  <si>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</si>
  <si>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</si>
  <si>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</si>
  <si>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</si>
  <si>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</si>
  <si>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</si>
  <si>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</si>
  <si>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</si>
  <si>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</si>
  <si>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</si>
  <si>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</si>
  <si>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</si>
  <si>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</si>
  <si>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</si>
  <si>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</si>
  <si>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</si>
  <si>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</si>
  <si>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</si>
  <si>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</si>
  <si>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</si>
  <si>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</si>
  <si>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</si>
  <si>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</si>
  <si>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</si>
  <si>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</si>
  <si>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</si>
  <si>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</si>
  <si>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</si>
  <si>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</si>
  <si>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</si>
  <si>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</si>
  <si>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</si>
  <si>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</si>
  <si>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</si>
  <si>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</si>
  <si>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</si>
  <si>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</si>
  <si>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</si>
  <si>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</si>
  <si>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</si>
  <si>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</si>
  <si>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</si>
  <si>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</si>
  <si>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</si>
  <si>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</si>
  <si>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</si>
  <si>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</si>
  <si>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</si>
  <si>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</si>
  <si>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</si>
  <si>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</si>
  <si>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</si>
  <si>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</si>
  <si>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</si>
  <si>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</si>
  <si>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</si>
  <si>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</si>
  <si>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</si>
  <si>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</si>
  <si>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</si>
  <si>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</si>
  <si>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</si>
  <si>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</si>
  <si>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</si>
  <si>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</si>
  <si>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</si>
  <si>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</si>
  <si>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</si>
  <si>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</si>
  <si>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</si>
  <si>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</si>
  <si>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</si>
  <si>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</si>
  <si>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</si>
  <si>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</si>
  <si>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</si>
  <si>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</si>
  <si>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</si>
  <si>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</si>
  <si>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</si>
  <si>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</si>
  <si>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</si>
  <si>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</si>
  <si>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</si>
  <si>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</si>
  <si>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</si>
  <si>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</si>
  <si>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</si>
  <si>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</si>
  <si>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</si>
  <si>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</si>
  <si>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</si>
  <si>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</si>
  <si>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</si>
  <si>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</si>
  <si>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</si>
  <si>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</si>
  <si>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</si>
  <si>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</si>
  <si>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</si>
  <si>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</si>
  <si>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</si>
  <si>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</si>
  <si>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</si>
  <si>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</si>
  <si>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</si>
  <si>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</si>
  <si>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</si>
  <si>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</si>
  <si>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</si>
  <si>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</si>
  <si>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</si>
  <si>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</si>
  <si>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</si>
  <si>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</si>
  <si>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</si>
  <si>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</si>
  <si>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</si>
  <si>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</si>
  <si>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</si>
  <si>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</si>
  <si>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</si>
  <si>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</si>
  <si>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</si>
  <si>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</si>
  <si>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</si>
  <si>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</si>
  <si>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</si>
  <si>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</si>
  <si>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</si>
  <si>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</si>
  <si>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</si>
  <si>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</si>
  <si>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</si>
  <si>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</si>
  <si>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</si>
  <si>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</si>
  <si>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</si>
  <si>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</si>
  <si>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</si>
  <si>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</si>
  <si>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</si>
  <si>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</si>
  <si>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</si>
  <si>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</si>
  <si>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</si>
  <si>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</si>
  <si>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</si>
  <si>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</si>
  <si>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</si>
  <si>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</si>
  <si>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</si>
  <si>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</si>
  <si>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</si>
  <si>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</si>
  <si>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</si>
  <si>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</si>
  <si>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</si>
  <si>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</si>
  <si>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</si>
  <si>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</si>
  <si>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</si>
  <si>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</si>
  <si>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</si>
  <si>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</si>
  <si>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</si>
  <si>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</si>
  <si>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</si>
  <si>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</si>
  <si>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</si>
  <si>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</si>
  <si>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</si>
  <si>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</si>
  <si>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</si>
  <si>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</si>
  <si>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</si>
  <si>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</si>
  <si>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</si>
  <si>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</si>
  <si>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</si>
  <si>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</si>
  <si>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</si>
  <si>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</si>
  <si>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</si>
  <si>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</si>
  <si>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</si>
  <si>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</si>
  <si>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</si>
  <si>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</si>
  <si>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</si>
  <si>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</si>
  <si>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</si>
  <si>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</si>
  <si>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</si>
  <si>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</si>
  <si>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</si>
  <si>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</si>
  <si>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</si>
  <si>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</si>
  <si>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</si>
  <si>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</si>
  <si>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</si>
  <si>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</si>
  <si>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</si>
  <si>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</si>
  <si>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</si>
  <si>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</si>
  <si>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</si>
  <si>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</si>
  <si>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</si>
  <si>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</si>
  <si>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</si>
  <si>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</si>
  <si>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</si>
  <si>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</si>
  <si>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</si>
  <si>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</si>
  <si>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</si>
  <si>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</si>
  <si>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</si>
  <si>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</si>
  <si>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</si>
  <si>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</si>
  <si>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</si>
  <si>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</si>
  <si>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</si>
  <si>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</si>
  <si>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</si>
  <si>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</si>
  <si>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</si>
  <si>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</si>
  <si>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</si>
  <si>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</si>
  <si>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</si>
  <si>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</si>
  <si>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</si>
  <si>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</si>
  <si>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</si>
  <si>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</si>
  <si>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</si>
  <si>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</si>
  <si>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</si>
  <si>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</si>
  <si>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</si>
  <si>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</si>
  <si>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</si>
  <si>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</si>
  <si>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</si>
  <si>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</si>
  <si>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</si>
  <si>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</si>
  <si>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</si>
  <si>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</si>
  <si>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</si>
  <si>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</si>
  <si>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</si>
  <si>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</si>
  <si>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</si>
  <si>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</si>
  <si>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</si>
  <si>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</si>
  <si>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</si>
  <si>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</si>
  <si>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</si>
  <si>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</si>
  <si>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</si>
  <si>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</si>
  <si>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</si>
  <si>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</si>
  <si>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</si>
  <si>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</si>
  <si>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</si>
  <si>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</si>
  <si>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</si>
  <si>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</si>
  <si>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</si>
  <si>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</si>
  <si>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</si>
  <si>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</si>
  <si>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</si>
  <si>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</si>
  <si>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</si>
  <si>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</si>
  <si>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</si>
  <si>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</si>
  <si>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</si>
  <si>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</si>
  <si>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</si>
  <si>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</si>
  <si>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</si>
  <si>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</si>
  <si>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</si>
  <si>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</si>
  <si>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</si>
  <si>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</si>
  <si>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</si>
  <si>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</si>
  <si>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</si>
  <si>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</si>
  <si>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</si>
  <si>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</si>
  <si>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</si>
  <si>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</si>
  <si>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</si>
  <si>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</si>
  <si>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</si>
  <si>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</si>
  <si>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</si>
  <si>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</si>
  <si>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</si>
  <si>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</si>
  <si>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</si>
  <si>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</si>
  <si>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</si>
  <si>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</si>
  <si>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</si>
  <si>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</si>
  <si>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</si>
  <si>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</si>
  <si>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</si>
  <si>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</si>
  <si>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</si>
  <si>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</si>
  <si>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</si>
  <si>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</si>
  <si>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</si>
  <si>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</si>
  <si>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</si>
  <si>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</si>
  <si>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</si>
  <si>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</si>
  <si>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</si>
  <si>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</si>
  <si>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</si>
  <si>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</si>
  <si>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</si>
  <si>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</si>
  <si>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</si>
  <si>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</si>
  <si>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</si>
  <si>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</si>
  <si>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</si>
  <si>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</si>
  <si>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</si>
  <si>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</si>
  <si>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</si>
  <si>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</si>
  <si>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</si>
  <si>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</si>
  <si>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</si>
  <si>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</si>
  <si>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</si>
  <si>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</si>
  <si>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</si>
  <si>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</si>
  <si>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</si>
  <si>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</si>
  <si>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</si>
  <si>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</si>
  <si>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</si>
  <si>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</si>
  <si>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</si>
  <si>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</si>
  <si>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</si>
  <si>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</si>
  <si>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</si>
  <si>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</si>
  <si>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</si>
  <si>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</si>
  <si>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</si>
  <si>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</si>
  <si>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</si>
  <si>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</si>
  <si>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</si>
  <si>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</si>
  <si>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</si>
  <si>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</si>
  <si>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</si>
  <si>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</si>
  <si>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</si>
  <si>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</si>
  <si>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</si>
  <si>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</si>
  <si>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</si>
  <si>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</si>
  <si>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</si>
  <si>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</si>
  <si>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</si>
  <si>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</si>
  <si>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</si>
  <si>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</si>
  <si>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</si>
  <si>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</si>
  <si>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</si>
  <si>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</si>
  <si>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</si>
  <si>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</si>
  <si>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</si>
  <si>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</si>
  <si>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</si>
  <si>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</si>
  <si>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</si>
  <si>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</si>
  <si>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</si>
  <si>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</si>
  <si>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</si>
  <si>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</si>
  <si>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</si>
  <si>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</si>
  <si>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</si>
  <si>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</si>
  <si>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</si>
  <si>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</si>
  <si>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</si>
  <si>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</si>
  <si>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</si>
  <si>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</si>
  <si>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</si>
  <si>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</si>
  <si>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</si>
  <si>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</si>
  <si>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</si>
  <si>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</si>
  <si>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</si>
  <si>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</si>
  <si>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</si>
  <si>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</si>
  <si>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</si>
  <si>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</si>
  <si>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</si>
  <si>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</si>
  <si>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</si>
  <si>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</si>
  <si>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</si>
  <si>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</si>
  <si>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</si>
  <si>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</si>
  <si>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</si>
  <si>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</si>
  <si>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</si>
  <si>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</si>
  <si>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</si>
  <si>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</si>
  <si>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</si>
  <si>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</si>
  <si>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</si>
  <si>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</si>
  <si>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</si>
  <si>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</si>
  <si>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</si>
  <si>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</si>
  <si>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</si>
  <si>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</si>
  <si>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</si>
  <si>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</si>
  <si>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</si>
  <si>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</si>
  <si>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</si>
  <si>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</si>
  <si>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</si>
  <si>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</si>
  <si>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</si>
  <si>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</si>
  <si>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</si>
  <si>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</si>
  <si>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</si>
  <si>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</si>
  <si>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</si>
  <si>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</si>
  <si>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</si>
  <si>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</si>
  <si>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</si>
  <si>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</si>
  <si>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</si>
  <si>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</si>
  <si>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</si>
  <si>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</si>
  <si>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</si>
  <si>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</si>
  <si>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</si>
  <si>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</si>
  <si>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</si>
  <si>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</si>
  <si>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</si>
  <si>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</si>
  <si>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</si>
  <si>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</si>
  <si>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</si>
  <si>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</si>
  <si>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</si>
  <si>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</si>
  <si>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</si>
  <si>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</si>
  <si>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</si>
  <si>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</si>
  <si>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</si>
  <si>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</si>
  <si>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</si>
  <si>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</si>
  <si>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</si>
  <si>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</si>
  <si>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</si>
  <si>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</si>
  <si>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</si>
  <si>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</si>
  <si>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</si>
  <si>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</si>
  <si>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</si>
  <si>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</si>
  <si>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</si>
  <si>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</si>
  <si>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</si>
  <si>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</si>
  <si>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</si>
  <si>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</si>
  <si>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</si>
  <si>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</si>
  <si>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</si>
  <si>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</si>
  <si>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</si>
  <si>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</si>
  <si>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</si>
  <si>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</si>
  <si>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</si>
  <si>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</si>
  <si>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</si>
  <si>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</si>
  <si>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</si>
  <si>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</si>
  <si>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</si>
  <si>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</si>
  <si>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</si>
  <si>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</si>
  <si>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</si>
  <si>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</si>
  <si>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</si>
  <si>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</si>
  <si>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</si>
  <si>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</si>
  <si>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</si>
  <si>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</si>
  <si>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</si>
  <si>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</si>
  <si>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</si>
  <si>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</si>
  <si>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</si>
  <si>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</si>
  <si>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</si>
  <si>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</si>
  <si>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</si>
  <si>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</si>
  <si>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</si>
  <si>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</si>
  <si>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</si>
  <si>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</si>
  <si>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</si>
  <si>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</si>
  <si>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</si>
  <si>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</si>
  <si>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</si>
  <si>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</si>
  <si>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</si>
  <si>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</si>
  <si>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</si>
  <si>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</si>
  <si>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</si>
  <si>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</si>
  <si>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</si>
  <si>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</si>
  <si>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</si>
  <si>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</si>
  <si>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</si>
  <si>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</si>
  <si>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</si>
  <si>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</si>
  <si>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</si>
  <si>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</si>
  <si>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</si>
  <si>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</si>
  <si>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</si>
  <si>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</si>
  <si>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</si>
  <si>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</si>
  <si>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</si>
  <si>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</si>
  <si>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</si>
  <si>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</si>
  <si>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</si>
  <si>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</si>
  <si>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</si>
  <si>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</si>
  <si>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</si>
  <si>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</si>
  <si>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</si>
  <si>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</si>
  <si>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</si>
  <si>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</si>
  <si>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</si>
  <si>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</si>
  <si>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</si>
  <si>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</si>
  <si>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</si>
  <si>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</si>
  <si>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</si>
  <si>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</si>
  <si>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</si>
  <si>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</si>
  <si>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</si>
  <si>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</si>
  <si>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</si>
  <si>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</si>
  <si>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</si>
  <si>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</si>
  <si>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</si>
  <si>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</si>
  <si>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</si>
  <si>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</si>
  <si>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</si>
  <si>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</si>
  <si>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</si>
  <si>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</si>
  <si>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</si>
  <si>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</si>
  <si>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</si>
  <si>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</si>
  <si>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</si>
  <si>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</si>
  <si>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</si>
  <si>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</si>
  <si>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</si>
  <si>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</si>
  <si>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</si>
  <si>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</si>
  <si>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</si>
  <si>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</si>
  <si>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</si>
  <si>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</si>
  <si>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</si>
  <si>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</si>
  <si>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</si>
  <si>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</si>
  <si>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</si>
  <si>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</si>
  <si>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</si>
  <si>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</si>
  <si>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</si>
  <si>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</si>
  <si>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</si>
  <si>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</si>
  <si>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</si>
  <si>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</si>
  <si>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</si>
  <si>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</si>
  <si>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</si>
  <si>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</si>
  <si>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</si>
  <si>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</si>
  <si>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</si>
  <si>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</si>
  <si>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</si>
  <si>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</si>
  <si>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</si>
  <si>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</si>
  <si>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</si>
  <si>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</si>
  <si>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</si>
  <si>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</si>
  <si>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</si>
  <si>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</si>
  <si>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</si>
  <si>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</si>
  <si>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</si>
  <si>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</si>
  <si>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</si>
  <si>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</si>
  <si>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</si>
  <si>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</si>
  <si>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</si>
  <si>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</si>
  <si>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</si>
  <si>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</si>
  <si>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</si>
  <si>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</si>
  <si>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</si>
  <si>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</si>
  <si>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</si>
  <si>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</si>
  <si>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</si>
  <si>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</si>
  <si>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</si>
  <si>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</si>
  <si>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</si>
  <si>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</si>
  <si>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</si>
  <si>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</si>
  <si>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</si>
  <si>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</si>
  <si>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</si>
  <si>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</si>
  <si>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</si>
  <si>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</si>
  <si>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</si>
  <si>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</si>
  <si>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</si>
  <si>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</si>
  <si>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</si>
  <si>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</si>
  <si>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</si>
  <si>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</si>
  <si>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</si>
  <si>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</si>
  <si>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</si>
  <si>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</si>
  <si>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</si>
  <si>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</si>
  <si>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</si>
  <si>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</si>
  <si>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</si>
  <si>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</si>
  <si>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</si>
  <si>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</si>
  <si>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</si>
  <si>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</si>
  <si>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</si>
  <si>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</si>
  <si>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</si>
  <si>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</si>
  <si>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</si>
  <si>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</si>
  <si>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</si>
  <si>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</si>
  <si>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</si>
  <si>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</si>
  <si>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</si>
  <si>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</si>
  <si>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</si>
  <si>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</si>
  <si>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</si>
  <si>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</si>
  <si>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</si>
  <si>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</si>
  <si>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</si>
  <si>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</si>
  <si>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</si>
  <si>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</si>
  <si>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</si>
  <si>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</si>
  <si>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</si>
  <si>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</si>
  <si>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</si>
  <si>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</si>
  <si>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</si>
  <si>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</si>
  <si>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</si>
  <si>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</si>
  <si>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</si>
  <si>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</si>
  <si>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</si>
  <si>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</si>
  <si>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</si>
  <si>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</si>
  <si>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</si>
  <si>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</si>
  <si>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</si>
  <si>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</si>
  <si>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</si>
  <si>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</si>
  <si>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</si>
  <si>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</si>
  <si>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</si>
  <si>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</si>
  <si>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</si>
  <si>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</si>
  <si>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</si>
  <si>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</si>
  <si>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</si>
  <si>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</si>
  <si>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</si>
  <si>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</si>
  <si>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</si>
  <si>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</si>
  <si>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</si>
  <si>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</si>
  <si>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</si>
  <si>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</si>
  <si>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</si>
  <si>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</si>
  <si>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</si>
  <si>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</si>
  <si>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</si>
  <si>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</si>
  <si>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</si>
  <si>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</si>
  <si>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</si>
  <si>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</si>
  <si>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</si>
  <si>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</si>
  <si>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</si>
  <si>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</si>
  <si>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</si>
  <si>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</si>
  <si>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</si>
  <si>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</si>
  <si>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</si>
  <si>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</si>
  <si>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</si>
  <si>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</si>
  <si>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</si>
  <si>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</si>
  <si>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</si>
  <si>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</si>
  <si>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</si>
  <si>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</si>
  <si>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</si>
  <si>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</si>
  <si>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</si>
  <si>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</si>
  <si>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</si>
  <si>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</si>
  <si>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</si>
  <si>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</si>
  <si>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</si>
  <si>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</si>
  <si>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</si>
  <si>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</si>
  <si>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</si>
  <si>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</si>
  <si>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</si>
  <si>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</si>
  <si>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</si>
  <si>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</si>
  <si>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</si>
  <si>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</si>
  <si>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</si>
  <si>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</si>
  <si>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</si>
  <si>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</si>
  <si>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</si>
  <si>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</si>
  <si>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</si>
  <si>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</si>
  <si>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</si>
  <si>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</si>
  <si>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</si>
  <si>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</si>
  <si>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</si>
  <si>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</si>
  <si>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</si>
  <si>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</si>
  <si>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</si>
  <si>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</si>
  <si>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</si>
  <si>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</si>
  <si>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</si>
  <si>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</si>
  <si>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</si>
  <si>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</si>
  <si>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</si>
  <si>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</si>
  <si>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</si>
  <si>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</si>
  <si>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</si>
  <si>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</si>
  <si>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</si>
  <si>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</si>
  <si>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</si>
  <si>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</si>
  <si>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</si>
  <si>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</si>
  <si>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</si>
  <si>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</si>
  <si>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</si>
  <si>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</si>
  <si>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</si>
  <si>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</si>
  <si>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</si>
  <si>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</si>
  <si>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</si>
  <si>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</si>
  <si>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</si>
  <si>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</si>
  <si>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</si>
  <si>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</si>
  <si>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</si>
  <si>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</si>
  <si>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</si>
  <si>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</si>
  <si>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</si>
  <si>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</si>
  <si>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</si>
  <si>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</si>
  <si>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</si>
  <si>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</si>
  <si>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</si>
  <si>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</si>
  <si>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</si>
  <si>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</si>
  <si>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</si>
  <si>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</si>
  <si>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</si>
  <si>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</si>
  <si>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</si>
  <si>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</si>
  <si>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</si>
  <si>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</si>
  <si>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</si>
  <si>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</si>
  <si>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</si>
  <si>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</si>
  <si>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</si>
  <si>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</si>
  <si>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</si>
  <si>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</si>
  <si>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</si>
  <si>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</si>
  <si>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</si>
  <si>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</si>
  <si>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</si>
  <si>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</si>
  <si>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</si>
  <si>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</si>
  <si>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</si>
  <si>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</si>
  <si>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</si>
  <si>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</si>
  <si>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</si>
  <si>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</si>
  <si>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</si>
  <si>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</si>
  <si>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</si>
  <si>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</si>
  <si>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</si>
  <si>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</si>
  <si>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</si>
  <si>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</si>
  <si>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</si>
  <si>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</si>
  <si>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</si>
  <si>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</si>
  <si>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</si>
  <si>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</si>
  <si>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</si>
  <si>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</si>
  <si>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</si>
  <si>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</si>
  <si>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</si>
  <si>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</si>
  <si>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</si>
  <si>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</si>
  <si>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</si>
  <si>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</si>
  <si>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</si>
  <si>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</si>
  <si>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</si>
  <si>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</si>
  <si>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</si>
  <si>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</si>
  <si>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</si>
  <si>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</si>
  <si>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</si>
  <si>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</si>
  <si>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</si>
  <si>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</si>
  <si>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</si>
  <si>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</si>
  <si>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</si>
  <si>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</si>
  <si>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</si>
  <si>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</si>
  <si>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</si>
  <si>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</si>
  <si>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</si>
  <si>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</si>
  <si>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</si>
  <si>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</si>
  <si>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</si>
  <si>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</si>
  <si>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</si>
  <si>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</si>
  <si>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</si>
  <si>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</si>
  <si>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</si>
  <si>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</si>
  <si>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</si>
  <si>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</si>
  <si>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</si>
  <si>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</si>
  <si>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</si>
  <si>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</si>
  <si>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</si>
  <si>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</si>
  <si>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</si>
  <si>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</si>
  <si>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</si>
  <si>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</si>
  <si>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</si>
  <si>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</si>
  <si>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</si>
  <si>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</si>
  <si>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</si>
  <si>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</si>
  <si>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</si>
  <si>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</si>
  <si>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</si>
  <si>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</si>
  <si>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</si>
  <si>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</si>
  <si>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</si>
  <si>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</si>
  <si>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</si>
  <si>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</si>
  <si>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</si>
  <si>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</si>
  <si>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</si>
  <si>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</si>
  <si>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</si>
  <si>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</si>
  <si>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</si>
  <si>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</si>
  <si>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</si>
  <si>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</si>
  <si>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</si>
  <si>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</si>
  <si>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</si>
  <si>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</si>
  <si>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</si>
  <si>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</si>
  <si>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</si>
  <si>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</si>
  <si>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</si>
  <si>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</si>
  <si>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</si>
  <si>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</si>
  <si>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</si>
  <si>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</si>
  <si>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</si>
  <si>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</si>
  <si>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</si>
  <si>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</si>
  <si>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</si>
  <si>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</si>
  <si>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</si>
  <si>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</si>
  <si>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</si>
  <si>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</si>
  <si>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</si>
  <si>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</si>
  <si>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</si>
  <si>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</si>
  <si>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</si>
  <si>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</si>
  <si>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</si>
  <si>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</si>
  <si>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</si>
  <si>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</si>
  <si>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</si>
  <si>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</si>
  <si>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</si>
  <si>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</si>
  <si>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</si>
  <si>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</si>
  <si>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</si>
  <si>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</si>
  <si>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</si>
  <si>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</si>
  <si>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</si>
  <si>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</si>
  <si>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</si>
  <si>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</si>
  <si>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</si>
  <si>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</si>
  <si>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</si>
  <si>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</si>
  <si>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</si>
  <si>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</si>
  <si>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</si>
  <si>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</si>
  <si>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</si>
  <si>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</si>
  <si>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</si>
  <si>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</si>
  <si>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</si>
  <si>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</si>
  <si>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</si>
  <si>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</si>
  <si>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</si>
  <si>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</si>
  <si>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</si>
  <si>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</si>
  <si>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</si>
  <si>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</si>
  <si>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</si>
  <si>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</si>
  <si>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</si>
  <si>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</si>
  <si>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</si>
  <si>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</si>
  <si>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</si>
  <si>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</si>
  <si>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</si>
  <si>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</si>
  <si>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</si>
  <si>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</si>
  <si>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</si>
  <si>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</si>
  <si>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</si>
  <si>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</si>
  <si>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</si>
  <si>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</si>
  <si>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</si>
  <si>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</si>
  <si>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</si>
  <si>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</si>
  <si>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</si>
  <si>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</si>
  <si>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</si>
  <si>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</si>
  <si>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</si>
  <si>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</si>
  <si>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</si>
  <si>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</si>
  <si>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</si>
  <si>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</si>
  <si>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</si>
  <si>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</si>
  <si>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</si>
  <si>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</si>
  <si>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</si>
  <si>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</si>
  <si>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</si>
  <si>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</si>
  <si>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</si>
  <si>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</si>
  <si>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</si>
  <si>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</si>
  <si>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</si>
  <si>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</si>
  <si>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</si>
  <si>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</si>
  <si>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</si>
  <si>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</si>
  <si>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</si>
  <si>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</si>
  <si>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</si>
  <si>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</si>
  <si>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</si>
  <si>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</si>
  <si>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</si>
  <si>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</si>
  <si>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</si>
  <si>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</si>
  <si>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</si>
  <si>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</si>
  <si>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</si>
  <si>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</si>
  <si>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</si>
  <si>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</si>
  <si>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</si>
  <si>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</si>
  <si>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</si>
  <si>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</si>
  <si>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</si>
  <si>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</si>
  <si>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</si>
  <si>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</si>
  <si>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</si>
  <si>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</si>
  <si>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</si>
  <si>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</si>
  <si>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</si>
  <si>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</si>
  <si>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</si>
  <si>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</si>
  <si>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</si>
  <si>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</si>
  <si>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</si>
  <si>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</si>
  <si>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</si>
  <si>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</si>
  <si>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</si>
  <si>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</si>
  <si>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</si>
  <si>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</si>
  <si>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</si>
  <si>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</si>
  <si>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</si>
  <si>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</si>
  <si>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</si>
  <si>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</si>
  <si>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</si>
  <si>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</si>
  <si>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</si>
  <si>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</si>
  <si>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</si>
  <si>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</si>
  <si>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</si>
  <si>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</si>
  <si>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</si>
  <si>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</si>
  <si>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</si>
  <si>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</si>
  <si>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</si>
  <si>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</si>
  <si>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</si>
  <si>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</si>
  <si>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</si>
  <si>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</si>
  <si>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</si>
  <si>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</si>
  <si>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</si>
  <si>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</si>
  <si>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</si>
  <si>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</si>
  <si>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</si>
  <si>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</si>
  <si>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</si>
  <si>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</si>
  <si>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</si>
  <si>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</si>
  <si>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</si>
  <si>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</si>
  <si>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</si>
  <si>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</si>
  <si>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</si>
  <si>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</si>
  <si>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</si>
  <si>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</si>
  <si>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</si>
  <si>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</si>
  <si>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</si>
  <si>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</si>
  <si>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</si>
  <si>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</si>
  <si>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</si>
  <si>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</si>
  <si>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</si>
  <si>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</si>
  <si>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</si>
  <si>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</si>
  <si>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</si>
  <si>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</si>
  <si>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</si>
  <si>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</si>
  <si>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</si>
  <si>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</si>
  <si>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</si>
  <si>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</si>
  <si>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</si>
  <si>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</si>
  <si>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</si>
  <si>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</si>
  <si>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</si>
  <si>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</si>
  <si>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</si>
  <si>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</si>
  <si>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</si>
  <si>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</si>
  <si>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</si>
  <si>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</si>
  <si>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</si>
  <si>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</si>
  <si>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</si>
  <si>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</si>
  <si>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</si>
  <si>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</si>
  <si>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</si>
  <si>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</si>
  <si>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</si>
  <si>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</si>
  <si>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</si>
  <si>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</si>
  <si>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</si>
  <si>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</si>
  <si>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</si>
  <si>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</si>
  <si>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</si>
  <si>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</si>
  <si>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</si>
  <si>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</si>
  <si>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</si>
  <si>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</si>
  <si>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</si>
  <si>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</si>
  <si>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</si>
  <si>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</si>
  <si>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</si>
  <si>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</si>
  <si>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</si>
  <si>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</si>
  <si>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</si>
  <si>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</si>
  <si>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</si>
  <si>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</si>
  <si>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</si>
  <si>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</si>
  <si>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</si>
  <si>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</si>
  <si>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</si>
  <si>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</si>
  <si>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</si>
  <si>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</si>
  <si>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</si>
  <si>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</si>
  <si>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</si>
  <si>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</si>
  <si>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</si>
  <si>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</si>
  <si>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</si>
  <si>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</si>
  <si>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</si>
  <si>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</si>
  <si>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</si>
  <si>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</si>
  <si>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</si>
  <si>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</si>
  <si>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</si>
  <si>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</si>
  <si>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</si>
  <si>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</si>
  <si>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</si>
  <si>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</si>
  <si>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</si>
  <si>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</si>
  <si>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</si>
  <si>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</si>
  <si>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</si>
  <si>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</si>
  <si>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</si>
  <si>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</si>
  <si>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</si>
  <si>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</si>
  <si>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</si>
  <si>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</si>
  <si>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</si>
  <si>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</si>
  <si>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</si>
  <si>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</si>
  <si>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</si>
  <si>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</si>
  <si>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</si>
  <si>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</si>
  <si>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</si>
  <si>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</si>
  <si>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</si>
  <si>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</si>
  <si>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</si>
  <si>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</si>
  <si>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</si>
  <si>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</si>
  <si>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</si>
  <si>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</si>
  <si>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</si>
  <si>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</si>
  <si>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</si>
  <si>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</si>
  <si>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</si>
  <si>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</si>
  <si>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</si>
  <si>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</si>
  <si>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</si>
  <si>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</si>
  <si>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</si>
  <si>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</si>
  <si>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</si>
  <si>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</si>
  <si>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</si>
  <si>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</si>
  <si>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</si>
  <si>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</si>
  <si>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</si>
  <si>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</si>
  <si>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</si>
  <si>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</si>
  <si>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</si>
  <si>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</si>
  <si>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</si>
  <si>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</si>
  <si>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</si>
  <si>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</si>
  <si>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</si>
  <si>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</si>
  <si>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</si>
  <si>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</si>
  <si>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</si>
  <si>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</si>
  <si>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</si>
  <si>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</si>
  <si>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</si>
  <si>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</si>
  <si>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</si>
  <si>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</si>
  <si>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</si>
  <si>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</si>
  <si>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</si>
  <si>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</si>
  <si>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</si>
  <si>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</si>
  <si>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</si>
  <si>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</si>
  <si>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</si>
  <si>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</si>
  <si>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</si>
  <si>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</si>
  <si>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</si>
  <si>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</si>
  <si>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</si>
  <si>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</si>
  <si>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</si>
  <si>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</si>
  <si>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</si>
  <si>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</si>
  <si>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</si>
  <si>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</si>
  <si>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</si>
  <si>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</si>
  <si>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</si>
  <si>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</si>
  <si>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</si>
  <si>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</si>
  <si>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</si>
  <si>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</si>
  <si>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</si>
  <si>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</si>
  <si>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</si>
  <si>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</si>
  <si>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</si>
  <si>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</si>
  <si>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</si>
  <si>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</si>
  <si>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</si>
  <si>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</si>
  <si>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</si>
  <si>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</si>
  <si>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</si>
  <si>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</si>
  <si>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</si>
  <si>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</si>
  <si>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</si>
  <si>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</si>
  <si>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</si>
  <si>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</si>
  <si>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</si>
  <si>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</si>
  <si>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</si>
  <si>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</si>
  <si>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</si>
  <si>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</si>
  <si>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</si>
  <si>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</si>
  <si>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</si>
  <si>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</si>
  <si>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</si>
  <si>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</si>
  <si>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</si>
  <si>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</si>
  <si>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</si>
  <si>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</si>
  <si>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</si>
  <si>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</si>
  <si>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</si>
  <si>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</si>
  <si>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</si>
  <si>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</si>
  <si>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</si>
  <si>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</si>
  <si>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</si>
  <si>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</si>
  <si>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</si>
  <si>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</si>
  <si>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</si>
  <si>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</si>
  <si>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</si>
  <si>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</si>
  <si>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</si>
  <si>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</si>
  <si>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</si>
  <si>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</si>
  <si>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</si>
  <si>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</si>
  <si>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</si>
  <si>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</si>
  <si>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</si>
  <si>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</si>
  <si>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</si>
  <si>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</si>
  <si>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</si>
  <si>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</si>
  <si>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</si>
  <si>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</si>
  <si>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</si>
  <si>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</si>
  <si>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</si>
  <si>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</si>
  <si>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</si>
  <si>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</si>
  <si>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</si>
  <si>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</si>
  <si>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</si>
  <si>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</si>
  <si>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</si>
  <si>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</si>
  <si>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</si>
  <si>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</si>
  <si>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</si>
  <si>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</si>
  <si>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</si>
  <si>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</si>
  <si>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</si>
  <si>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</si>
  <si>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</si>
  <si>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</si>
  <si>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</si>
  <si>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</si>
  <si>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</si>
  <si>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</si>
  <si>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</si>
  <si>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</si>
  <si>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</si>
  <si>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</si>
  <si>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</si>
  <si>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</si>
  <si>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</si>
  <si>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</si>
  <si>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</si>
  <si>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</si>
  <si>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</si>
  <si>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</si>
  <si>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</si>
  <si>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</si>
  <si>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</si>
  <si>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</si>
  <si>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</si>
  <si>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</si>
  <si>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</si>
  <si>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</si>
  <si>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</si>
  <si>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</si>
  <si>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</si>
  <si>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</si>
  <si>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</si>
  <si>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</si>
  <si>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</si>
  <si>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</si>
  <si>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</si>
  <si>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</si>
  <si>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</si>
  <si>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</si>
  <si>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</si>
  <si>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</si>
  <si>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</si>
  <si>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</si>
  <si>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</si>
  <si>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</si>
  <si>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</si>
  <si>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</si>
  <si>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</si>
  <si>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</si>
  <si>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</si>
  <si>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</si>
  <si>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</si>
  <si>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</si>
  <si>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</si>
  <si>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</si>
  <si>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</si>
  <si>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</si>
  <si>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</si>
  <si>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</si>
  <si>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</si>
  <si>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</si>
  <si>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</si>
  <si>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</si>
  <si>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</si>
  <si>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</si>
  <si>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</si>
  <si>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</si>
  <si>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</si>
  <si>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</si>
  <si>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</si>
  <si>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</si>
  <si>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</si>
  <si>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</si>
  <si>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</si>
  <si>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</si>
  <si>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</si>
  <si>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</si>
  <si>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</si>
  <si>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</si>
  <si>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</si>
  <si>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</si>
  <si>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</si>
  <si>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</si>
  <si>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</si>
  <si>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</si>
  <si>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</si>
  <si>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</si>
  <si>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</si>
  <si>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</si>
  <si>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</si>
  <si>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</si>
  <si>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</si>
  <si>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</si>
  <si>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</si>
  <si>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</si>
  <si>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</si>
  <si>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</si>
  <si>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</si>
  <si>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</si>
  <si>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</si>
  <si>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</si>
  <si>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</si>
  <si>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</si>
  <si>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</si>
  <si>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</si>
  <si>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</si>
  <si>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</si>
  <si>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</si>
  <si>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</si>
  <si>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</si>
  <si>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</si>
  <si>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</si>
  <si>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</si>
  <si>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</si>
  <si>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</si>
  <si>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</si>
  <si>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</si>
  <si>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</si>
  <si>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</si>
  <si>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</si>
  <si>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</si>
  <si>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</si>
  <si>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</si>
  <si>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</si>
  <si>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</si>
  <si>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</si>
  <si>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</si>
  <si>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</si>
  <si>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</si>
  <si>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</si>
  <si>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</si>
  <si>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</si>
  <si>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</si>
  <si>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</si>
  <si>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</si>
  <si>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</si>
  <si>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</si>
  <si>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</si>
  <si>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</si>
  <si>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</si>
  <si>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</si>
  <si>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</si>
  <si>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</si>
  <si>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</si>
  <si>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</si>
  <si>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</si>
  <si>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</si>
  <si>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</si>
  <si>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</si>
  <si>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</si>
  <si>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</si>
  <si>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</si>
  <si>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</si>
  <si>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</si>
  <si>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</si>
  <si>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</si>
  <si>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</si>
  <si>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</si>
  <si>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</si>
  <si>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</si>
  <si>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</si>
  <si>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</si>
  <si>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</si>
  <si>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</si>
  <si>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</si>
  <si>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</si>
  <si>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</si>
  <si>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</si>
  <si>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</si>
  <si>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</si>
  <si>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</si>
  <si>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</si>
  <si>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</si>
  <si>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</si>
  <si>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</si>
  <si>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</si>
  <si>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</si>
  <si>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</si>
  <si>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</si>
  <si>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</si>
  <si>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</si>
  <si>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</si>
  <si>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</si>
  <si>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</si>
  <si>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</si>
  <si>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</si>
  <si>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</si>
  <si>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</si>
  <si>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</si>
  <si>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</si>
  <si>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</si>
  <si>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</si>
  <si>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</si>
  <si>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</si>
  <si>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</si>
  <si>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</si>
  <si>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</si>
  <si>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</si>
  <si>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</si>
  <si>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</si>
  <si>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</si>
  <si>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</si>
  <si>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</si>
  <si>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</si>
  <si>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</si>
  <si>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</si>
  <si>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</si>
  <si>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</si>
  <si>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</si>
  <si>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</si>
  <si>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</si>
  <si>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</si>
  <si>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</si>
  <si>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</si>
  <si>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</si>
  <si>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</si>
  <si>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</si>
  <si>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</si>
  <si>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</si>
  <si>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</si>
  <si>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</si>
  <si>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</si>
  <si>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</si>
  <si>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</si>
  <si>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</si>
  <si>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</si>
  <si>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</si>
  <si>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</si>
  <si>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</si>
  <si>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</si>
  <si>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</si>
  <si>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</si>
  <si>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</si>
  <si>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</si>
  <si>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</si>
  <si>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</si>
  <si>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</si>
  <si>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</si>
  <si>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</si>
  <si>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</si>
  <si>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</si>
  <si>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</si>
  <si>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</si>
  <si>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</si>
  <si>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</si>
  <si>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</si>
  <si>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</si>
  <si>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</si>
  <si>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</si>
  <si>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</si>
  <si>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</si>
  <si>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</si>
  <si>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</si>
  <si>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</si>
  <si>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</si>
  <si>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</si>
  <si>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</si>
  <si>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</si>
  <si>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</si>
  <si>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</si>
  <si>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</si>
  <si>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</si>
  <si>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</si>
  <si>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</si>
  <si>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</si>
  <si>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</si>
  <si>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</si>
  <si>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</si>
  <si>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</si>
  <si>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</si>
  <si>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</si>
  <si>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</si>
  <si>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</si>
  <si>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</si>
  <si>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</si>
  <si>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</si>
  <si>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</si>
  <si>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</si>
  <si>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</si>
  <si>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</si>
  <si>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</si>
  <si>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</si>
  <si>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</si>
  <si>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</si>
  <si>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</si>
  <si>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</si>
  <si>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</si>
  <si>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</si>
  <si>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</si>
  <si>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</si>
  <si>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</si>
  <si>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</si>
  <si>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</si>
  <si>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</si>
  <si>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</si>
  <si>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</si>
  <si>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</si>
  <si>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</si>
  <si>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</si>
  <si>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</si>
  <si>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</si>
  <si>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</si>
  <si>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</si>
  <si>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</si>
  <si>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</si>
  <si>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</si>
  <si>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</si>
  <si>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</si>
  <si>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</si>
  <si>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</si>
  <si>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</si>
  <si>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</si>
  <si>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</si>
  <si>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</si>
  <si>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</si>
  <si>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</si>
  <si>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</si>
  <si>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</si>
  <si>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</si>
  <si>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</si>
  <si>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</si>
  <si>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</si>
  <si>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</si>
  <si>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</si>
  <si>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</si>
  <si>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</si>
  <si>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</si>
  <si>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</si>
  <si>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</si>
  <si>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</si>
  <si>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</si>
  <si>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</si>
  <si>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</si>
  <si>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</si>
  <si>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</si>
  <si>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</si>
  <si>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</si>
  <si>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</si>
  <si>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</si>
  <si>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</si>
  <si>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</si>
  <si>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</si>
  <si>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</si>
  <si>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</si>
  <si>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</si>
  <si>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</si>
  <si>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</si>
  <si>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</si>
  <si>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</si>
  <si>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</si>
  <si>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</si>
  <si>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</si>
  <si>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</si>
  <si>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</si>
  <si>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</si>
  <si>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</si>
  <si>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</si>
  <si>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</si>
  <si>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</si>
  <si>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</si>
  <si>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</si>
  <si>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</si>
  <si>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</si>
  <si>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</si>
  <si>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</si>
  <si>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</si>
  <si>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</si>
  <si>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</si>
  <si>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</si>
  <si>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</si>
  <si>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</si>
  <si>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</si>
  <si>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</si>
  <si>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</si>
  <si>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</si>
  <si>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</si>
  <si>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</si>
  <si>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</si>
  <si>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</si>
  <si>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</si>
  <si>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</si>
  <si>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</si>
  <si>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</si>
  <si>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</si>
  <si>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</si>
  <si>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</si>
  <si>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</si>
  <si>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</si>
  <si>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</si>
  <si>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</si>
  <si>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</si>
  <si>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</si>
  <si>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</si>
  <si>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</si>
  <si>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</si>
  <si>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</si>
  <si>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</si>
  <si>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</si>
  <si>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</si>
  <si>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</si>
  <si>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</si>
  <si>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</si>
  <si>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</si>
  <si>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</si>
  <si>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</si>
  <si>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</si>
  <si>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</si>
  <si>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</si>
  <si>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</si>
  <si>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</si>
  <si>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</si>
  <si>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</si>
  <si>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</si>
  <si>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</si>
  <si>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</si>
  <si>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</si>
  <si>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</si>
  <si>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</si>
  <si>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</si>
  <si>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</si>
  <si>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</si>
  <si>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</si>
  <si>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</si>
  <si>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</si>
  <si>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</si>
  <si>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</si>
  <si>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</si>
  <si>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</si>
  <si>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</si>
  <si>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</si>
  <si>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</si>
  <si>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</si>
  <si>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</si>
  <si>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</si>
  <si>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</si>
  <si>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</si>
  <si>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</si>
  <si>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</si>
  <si>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</si>
  <si>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</si>
  <si>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</si>
  <si>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</si>
  <si>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</si>
  <si>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</si>
  <si>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</si>
  <si>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</si>
  <si>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</si>
  <si>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</si>
  <si>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</si>
  <si>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</si>
  <si>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</si>
  <si>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</si>
  <si>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</si>
  <si>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</si>
  <si>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</si>
  <si>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</si>
  <si>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</si>
  <si>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</si>
  <si>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</si>
  <si>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</si>
  <si>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</si>
  <si>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</si>
  <si>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</si>
  <si>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</si>
  <si>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</si>
  <si>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</si>
  <si>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</si>
  <si>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</si>
  <si>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</si>
  <si>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</si>
  <si>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</si>
  <si>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</si>
  <si>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</si>
  <si>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</si>
  <si>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</si>
  <si>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</si>
  <si>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</si>
  <si>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</si>
  <si>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</si>
  <si>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</si>
  <si>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</si>
  <si>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</si>
  <si>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</si>
  <si>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</si>
  <si>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</si>
  <si>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</si>
  <si>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</si>
  <si>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</si>
  <si>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</si>
  <si>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</si>
  <si>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</si>
  <si>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</si>
  <si>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</si>
  <si>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</si>
  <si>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</si>
  <si>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</si>
  <si>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</si>
  <si>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</si>
  <si>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</si>
  <si>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</si>
  <si>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</si>
  <si>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</si>
  <si>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</si>
  <si>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</si>
  <si>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</si>
  <si>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</si>
  <si>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</si>
  <si>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</si>
  <si>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</si>
  <si>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</si>
  <si>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</si>
  <si>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</si>
  <si>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</si>
  <si>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</si>
  <si>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</si>
  <si>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</si>
  <si>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</si>
  <si>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</si>
  <si>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</si>
  <si>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</si>
  <si>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</si>
  <si>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</si>
  <si>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</si>
  <si>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</si>
  <si>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</si>
  <si>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</si>
  <si>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</si>
  <si>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</si>
  <si>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</si>
  <si>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</si>
  <si>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</si>
  <si>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</si>
  <si>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</si>
  <si>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</si>
  <si>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</si>
  <si>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</si>
  <si>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</si>
  <si>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</si>
  <si>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</si>
  <si>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</si>
  <si>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</si>
  <si>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</si>
  <si>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</si>
  <si>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</si>
  <si>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</si>
  <si>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</si>
  <si>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</si>
  <si>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</si>
  <si>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</si>
  <si>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</si>
  <si>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</si>
  <si>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</si>
  <si>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</si>
  <si>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</si>
  <si>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</si>
  <si>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</si>
  <si>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</si>
  <si>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</si>
  <si>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</si>
  <si>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</si>
  <si>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</si>
  <si>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</si>
  <si>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</si>
  <si>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</si>
  <si>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</si>
  <si>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</si>
  <si>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</si>
  <si>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</si>
  <si>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</si>
  <si>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</si>
  <si>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</si>
  <si>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</si>
  <si>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</si>
  <si>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</si>
  <si>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</si>
  <si>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</si>
  <si>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</si>
  <si>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</si>
  <si>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</si>
  <si>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</si>
  <si>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</si>
  <si>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</si>
  <si>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</si>
  <si>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</si>
  <si>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</si>
  <si>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</si>
  <si>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</si>
  <si>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</si>
  <si>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</si>
  <si>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</si>
  <si>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</si>
  <si>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</si>
  <si>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</si>
  <si>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</si>
  <si>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</si>
  <si>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</si>
  <si>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</si>
  <si>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</si>
  <si>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</si>
  <si>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</si>
  <si>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</si>
  <si>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</si>
  <si>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</si>
  <si>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</si>
  <si>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</si>
  <si>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</si>
  <si>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</si>
  <si>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</si>
  <si>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</si>
  <si>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</si>
  <si>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</si>
  <si>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</si>
  <si>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</si>
  <si>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</si>
  <si>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</si>
  <si>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</si>
  <si>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</si>
  <si>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</si>
  <si>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</si>
  <si>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</si>
  <si>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</si>
  <si>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</si>
  <si>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</si>
  <si>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</si>
  <si>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</si>
  <si>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</si>
  <si>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</si>
  <si>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</si>
  <si>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</si>
  <si>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</si>
  <si>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</si>
  <si>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</si>
  <si>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</si>
  <si>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</si>
  <si>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</si>
  <si>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</si>
  <si>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</si>
  <si>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</si>
  <si>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</si>
  <si>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</si>
  <si>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</si>
  <si>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</si>
  <si>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</si>
  <si>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</si>
  <si>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</si>
  <si>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</si>
  <si>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</si>
  <si>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</si>
  <si>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</si>
  <si>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</si>
  <si>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</si>
  <si>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</si>
  <si>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</si>
  <si>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</si>
  <si>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</si>
  <si>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</si>
  <si>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</si>
  <si>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</si>
  <si>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</si>
  <si>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</si>
  <si>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</si>
  <si>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</si>
  <si>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</si>
  <si>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</si>
  <si>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</si>
  <si>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</si>
  <si>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</si>
  <si>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</si>
  <si>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</si>
  <si>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</si>
  <si>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</si>
  <si>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</si>
  <si>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</si>
  <si>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</si>
  <si>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</si>
  <si>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</si>
  <si>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</si>
  <si>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</si>
  <si>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</si>
  <si>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</si>
  <si>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</si>
  <si>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</si>
  <si>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</si>
  <si>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</si>
  <si>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</si>
  <si>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</si>
  <si>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</si>
  <si>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</si>
  <si>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</si>
  <si>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</si>
  <si>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</si>
  <si>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</si>
  <si>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</si>
  <si>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</si>
  <si>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</si>
  <si>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</si>
  <si>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</si>
  <si>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</si>
  <si>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</si>
  <si>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</si>
  <si>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</si>
  <si>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</si>
  <si>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</si>
  <si>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</si>
  <si>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</si>
  <si>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</si>
  <si>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</si>
  <si>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</si>
  <si>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</si>
  <si>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</si>
  <si>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</si>
  <si>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</si>
  <si>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</si>
  <si>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</si>
  <si>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</si>
  <si>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</si>
  <si>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</si>
  <si>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</si>
  <si>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</si>
  <si>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</si>
  <si>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</si>
  <si>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</si>
  <si>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</si>
  <si>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</si>
  <si>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</si>
  <si>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</si>
  <si>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</si>
  <si>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</si>
  <si>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</si>
  <si>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</si>
  <si>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</si>
  <si>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</si>
  <si>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</si>
  <si>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</si>
  <si>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</si>
  <si>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</si>
  <si>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</si>
  <si>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</si>
  <si>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</si>
  <si>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</si>
  <si>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</si>
  <si>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</si>
  <si>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</si>
  <si>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</si>
  <si>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</si>
  <si>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</si>
  <si>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</si>
  <si>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</si>
  <si>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</si>
  <si>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</si>
  <si>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</si>
  <si>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</si>
  <si>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</si>
  <si>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</si>
  <si>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</si>
  <si>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</si>
  <si>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</si>
  <si>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</si>
  <si>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</si>
  <si>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</si>
  <si>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</si>
  <si>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</si>
  <si>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</si>
  <si>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</si>
  <si>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</si>
  <si>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</si>
  <si>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</si>
  <si>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</si>
  <si>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</si>
  <si>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</si>
  <si>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</si>
  <si>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</si>
  <si>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</si>
  <si>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</si>
  <si>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</si>
  <si>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</si>
  <si>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</si>
  <si>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</si>
  <si>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</si>
  <si>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</si>
  <si>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</si>
  <si>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</si>
  <si>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</si>
  <si>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</si>
  <si>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</si>
  <si>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</si>
  <si>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</si>
  <si>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</si>
  <si>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</si>
  <si>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</si>
  <si>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</si>
  <si>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</si>
  <si>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</si>
  <si>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</si>
  <si>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</si>
  <si>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</si>
  <si>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</si>
  <si>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</si>
  <si>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</si>
  <si>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</si>
  <si>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</si>
  <si>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</si>
  <si>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</si>
  <si>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</si>
  <si>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</si>
  <si>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</si>
  <si>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</si>
  <si>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</si>
  <si>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</si>
  <si>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</si>
  <si>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</si>
  <si>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</si>
  <si>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</si>
  <si>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</si>
  <si>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</si>
  <si>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</si>
  <si>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</si>
  <si>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</si>
  <si>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</si>
  <si>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</si>
  <si>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</si>
  <si>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</si>
  <si>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</si>
  <si>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</si>
  <si>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</si>
  <si>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</si>
  <si>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</si>
  <si>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</si>
  <si>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</si>
  <si>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</si>
  <si>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</si>
  <si>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</si>
  <si>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</si>
  <si>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</si>
  <si>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</si>
  <si>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</si>
  <si>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</si>
  <si>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</si>
  <si>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</si>
  <si>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</si>
  <si>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</si>
  <si>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</si>
  <si>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</si>
  <si>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</si>
  <si>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</si>
  <si>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</si>
  <si>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</si>
  <si>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</si>
  <si>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</si>
  <si>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</si>
  <si>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</si>
  <si>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</si>
  <si>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</si>
  <si>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</si>
  <si>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</si>
  <si>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</si>
  <si>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</si>
  <si>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</si>
  <si>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</si>
  <si>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</si>
  <si>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</si>
  <si>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</si>
  <si>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</si>
  <si>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</si>
  <si>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</si>
  <si>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</si>
  <si>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</si>
  <si>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</si>
  <si>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</si>
  <si>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</si>
  <si>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</si>
  <si>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</si>
  <si>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</si>
  <si>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</si>
  <si>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</si>
  <si>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</si>
  <si>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</si>
  <si>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</si>
  <si>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</si>
  <si>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</si>
  <si>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</si>
  <si>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</si>
  <si>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</si>
  <si>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</si>
  <si>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</si>
  <si>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</si>
  <si>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</si>
  <si>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</si>
  <si>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</si>
  <si>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</si>
  <si>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</si>
  <si>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</si>
  <si>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</si>
  <si>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</si>
  <si>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</si>
  <si>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</si>
  <si>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</si>
  <si>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</si>
  <si>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</si>
  <si>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</si>
  <si>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</si>
  <si>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</si>
  <si>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</si>
  <si>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</si>
  <si>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</si>
  <si>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</si>
  <si>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</si>
  <si>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</si>
  <si>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</si>
  <si>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</si>
  <si>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</si>
  <si>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</si>
  <si>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</si>
  <si>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</si>
  <si>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</si>
  <si>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</si>
  <si>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</si>
  <si>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</si>
  <si>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</si>
  <si>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</si>
  <si>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</si>
  <si>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</si>
  <si>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</si>
  <si>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</si>
  <si>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</si>
  <si>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</si>
  <si>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</si>
  <si>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</si>
  <si>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</si>
  <si>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</si>
  <si>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</si>
  <si>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</si>
  <si>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</si>
  <si>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</si>
  <si>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</si>
  <si>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</si>
  <si>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</si>
  <si>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</si>
  <si>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</si>
  <si>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</si>
  <si>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</si>
  <si>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</si>
  <si>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</si>
  <si>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</si>
  <si>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</si>
  <si>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</si>
  <si>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</si>
  <si>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</si>
  <si>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</si>
  <si>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</si>
  <si>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</si>
  <si>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</si>
  <si>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</si>
  <si>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</si>
  <si>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</si>
  <si>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</si>
  <si>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</si>
  <si>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</si>
  <si>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</si>
  <si>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</si>
  <si>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</si>
  <si>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</si>
  <si>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</si>
  <si>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</si>
  <si>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</si>
  <si>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</si>
  <si>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</si>
  <si>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</si>
  <si>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</si>
  <si>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</si>
  <si>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</si>
  <si>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</si>
  <si>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</si>
  <si>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</si>
  <si>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</si>
  <si>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</si>
  <si>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</si>
  <si>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</si>
  <si>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</si>
  <si>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</si>
  <si>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</si>
  <si>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</si>
  <si>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</si>
  <si>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</si>
  <si>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</si>
  <si>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</si>
  <si>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</si>
  <si>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</si>
  <si>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</si>
  <si>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</si>
  <si>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</si>
  <si>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</si>
  <si>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</si>
  <si>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</si>
  <si>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</si>
  <si>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</si>
  <si>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</si>
  <si>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</si>
  <si>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</si>
  <si>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</si>
  <si>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</si>
  <si>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</si>
  <si>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</si>
  <si>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</si>
  <si>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</si>
  <si>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</si>
  <si>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</si>
  <si>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</si>
  <si>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</si>
  <si>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</si>
  <si>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</si>
  <si>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</si>
  <si>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</si>
  <si>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</si>
  <si>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</si>
  <si>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</si>
  <si>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</si>
  <si>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</si>
  <si>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</si>
  <si>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</si>
  <si>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</si>
  <si>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</si>
  <si>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</si>
  <si>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</si>
  <si>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</si>
  <si>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</si>
  <si>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</si>
  <si>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</si>
  <si>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</si>
  <si>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</si>
  <si>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</si>
  <si>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</si>
  <si>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</si>
  <si>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</si>
  <si>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</si>
  <si>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</si>
  <si>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</si>
  <si>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</si>
  <si>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</si>
  <si>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</si>
  <si>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</si>
  <si>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</si>
  <si>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</si>
  <si>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</si>
  <si>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</si>
  <si>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</si>
  <si>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</si>
  <si>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</si>
  <si>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</si>
  <si>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</si>
  <si>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</si>
  <si>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</si>
  <si>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</si>
  <si>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</si>
  <si>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</si>
  <si>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</si>
  <si>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</si>
  <si>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</si>
  <si>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</si>
  <si>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</si>
  <si>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</si>
  <si>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</si>
  <si>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</si>
  <si>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</si>
  <si>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</si>
  <si>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</si>
  <si>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</si>
  <si>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</si>
  <si>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</si>
  <si>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</si>
  <si>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</si>
  <si>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</si>
  <si>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</si>
  <si>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</si>
  <si>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</si>
  <si>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</si>
  <si>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</si>
  <si>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</si>
  <si>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</si>
  <si>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</si>
  <si>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</si>
  <si>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</si>
  <si>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</si>
  <si>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</si>
  <si>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</si>
  <si>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</si>
  <si>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</si>
  <si>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</si>
  <si>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</si>
  <si>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</si>
  <si>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</si>
  <si>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</si>
  <si>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</si>
  <si>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</si>
  <si>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</si>
  <si>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</si>
  <si>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</si>
  <si>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</si>
  <si>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</si>
  <si>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</si>
  <si>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</si>
  <si>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</si>
  <si>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</si>
  <si>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</si>
  <si>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</si>
  <si>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</si>
  <si>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</si>
  <si>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</si>
  <si>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</si>
  <si>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</si>
  <si>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</si>
  <si>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</si>
  <si>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</si>
  <si>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</si>
  <si>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</si>
  <si>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</si>
  <si>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</si>
  <si>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</si>
  <si>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</si>
  <si>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</si>
  <si>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</si>
  <si>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</si>
  <si>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</si>
  <si>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</si>
  <si>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</si>
  <si>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</si>
  <si>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</si>
  <si>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</si>
  <si>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</si>
  <si>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</si>
  <si>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</si>
  <si>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</si>
  <si>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</si>
  <si>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</si>
  <si>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</si>
  <si>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</si>
  <si>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</si>
  <si>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</si>
  <si>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</si>
  <si>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</si>
  <si>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</si>
  <si>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</si>
  <si>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</si>
  <si>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</si>
  <si>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</si>
  <si>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</si>
  <si>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</si>
  <si>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</si>
  <si>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</si>
  <si>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</si>
  <si>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</si>
  <si>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</si>
  <si>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</si>
  <si>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</si>
  <si>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</si>
  <si>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</si>
  <si>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</si>
  <si>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</si>
  <si>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</si>
  <si>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</si>
  <si>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</si>
  <si>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</si>
  <si>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</si>
  <si>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</si>
  <si>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</si>
  <si>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</si>
  <si>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</si>
  <si>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</si>
  <si>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</si>
  <si>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</si>
  <si>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</si>
  <si>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</si>
  <si>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</si>
  <si>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</si>
  <si>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</si>
  <si>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</si>
  <si>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</si>
  <si>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</si>
  <si>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</si>
  <si>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</si>
  <si>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</si>
  <si>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</si>
  <si>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</si>
  <si>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</si>
  <si>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</si>
  <si>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</si>
  <si>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</si>
  <si>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</si>
  <si>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</si>
  <si>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</si>
  <si>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</si>
  <si>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</si>
  <si>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</si>
  <si>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</si>
  <si>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</si>
  <si>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</si>
  <si>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</si>
  <si>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</si>
  <si>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</si>
  <si>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</si>
  <si>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</si>
  <si>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</si>
  <si>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</si>
  <si>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</si>
  <si>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</si>
  <si>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</si>
  <si>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</si>
  <si>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</si>
  <si>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</si>
  <si>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</si>
  <si>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</si>
  <si>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</si>
  <si>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</si>
  <si>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</si>
  <si>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</si>
  <si>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</si>
  <si>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</si>
  <si>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</si>
  <si>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</si>
  <si>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</si>
  <si>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</si>
  <si>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</si>
  <si>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</si>
  <si>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</si>
  <si>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</si>
  <si>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</si>
  <si>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</si>
  <si>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</si>
  <si>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</si>
  <si>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</si>
  <si>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</si>
  <si>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</si>
  <si>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</si>
  <si>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</si>
  <si>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</si>
  <si>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</si>
  <si>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</si>
  <si>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</si>
  <si>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</si>
  <si>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</si>
  <si>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</si>
  <si>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</si>
  <si>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</si>
  <si>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</si>
  <si>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</si>
  <si>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</si>
  <si>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</si>
  <si>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</si>
  <si>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</si>
  <si>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</si>
  <si>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</si>
  <si>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</si>
  <si>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</si>
  <si>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</si>
  <si>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</si>
  <si>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</si>
  <si>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</si>
  <si>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</si>
  <si>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</si>
  <si>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</si>
  <si>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</si>
  <si>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</si>
  <si>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</si>
  <si>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</si>
  <si>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</si>
  <si>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</si>
  <si>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</si>
  <si>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</si>
  <si>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</si>
  <si>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</si>
  <si>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</si>
  <si>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</si>
  <si>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</si>
  <si>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</si>
  <si>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</si>
  <si>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</si>
  <si>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</si>
  <si>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</si>
  <si>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</si>
  <si>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</si>
  <si>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</si>
  <si>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</si>
  <si>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</si>
  <si>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</si>
  <si>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</si>
  <si>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</si>
  <si>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</si>
  <si>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</si>
  <si>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</si>
  <si>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</si>
  <si>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</si>
  <si>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</si>
  <si>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</si>
  <si>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</si>
  <si>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</si>
  <si>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</si>
  <si>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</si>
  <si>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</si>
  <si>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</si>
  <si>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</si>
  <si>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</si>
  <si>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</si>
  <si>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</si>
  <si>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</si>
  <si>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</si>
  <si>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</si>
  <si>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</si>
  <si>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</si>
  <si>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</si>
  <si>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</si>
  <si>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</si>
  <si>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</si>
  <si>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</si>
  <si>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</si>
  <si>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</si>
  <si>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</si>
  <si>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</si>
  <si>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</si>
  <si>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</si>
  <si>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</si>
  <si>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</si>
  <si>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</si>
  <si>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</si>
  <si>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</si>
  <si>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</si>
  <si>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</si>
  <si>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</si>
  <si>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</si>
  <si>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</si>
  <si>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</si>
  <si>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</si>
  <si>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</si>
  <si>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</si>
  <si>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</si>
  <si>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</si>
  <si>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</si>
  <si>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</si>
  <si>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</si>
  <si>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</si>
  <si>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</si>
  <si>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</si>
  <si>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</si>
  <si>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</si>
  <si>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</si>
  <si>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</si>
  <si>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</si>
  <si>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</si>
  <si>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</si>
  <si>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</si>
  <si>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</si>
  <si>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</si>
  <si>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</si>
  <si>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</si>
  <si>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</si>
  <si>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</si>
  <si>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</si>
  <si>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</si>
  <si>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</si>
  <si>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</si>
  <si>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</si>
  <si>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</si>
  <si>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</si>
  <si>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</si>
  <si>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</si>
  <si>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</si>
  <si>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</si>
  <si>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</si>
  <si>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</si>
  <si>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</si>
  <si>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</si>
  <si>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</si>
  <si>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</si>
  <si>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</si>
  <si>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</si>
  <si>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</si>
  <si>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</si>
  <si>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</si>
  <si>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</si>
  <si>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</si>
  <si>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</si>
  <si>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</si>
  <si>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</si>
  <si>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</si>
  <si>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</si>
  <si>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</si>
  <si>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</si>
  <si>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</si>
  <si>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</si>
  <si>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</si>
  <si>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</si>
  <si>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</si>
  <si>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</si>
  <si>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</si>
  <si>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</si>
  <si>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</si>
  <si>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</si>
  <si>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</si>
  <si>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</si>
  <si>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</si>
  <si>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</si>
  <si>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</si>
  <si>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</si>
  <si>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</si>
  <si>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</si>
  <si>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</si>
  <si>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</si>
  <si>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</si>
  <si>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</si>
  <si>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</si>
  <si>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</si>
  <si>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</si>
  <si>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</si>
  <si>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</si>
  <si>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</si>
  <si>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</si>
  <si>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</si>
  <si>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</si>
  <si>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</si>
  <si>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</si>
  <si>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</si>
  <si>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</si>
  <si>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</si>
  <si>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</si>
  <si>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</si>
  <si>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</si>
  <si>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</si>
  <si>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</si>
  <si>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</si>
  <si>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</si>
  <si>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</si>
  <si>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</si>
  <si>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</si>
  <si>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</si>
  <si>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</si>
  <si>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</si>
  <si>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</si>
  <si>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</si>
  <si>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</si>
  <si>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</si>
  <si>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</si>
  <si>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</si>
  <si>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</si>
  <si>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</si>
  <si>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</si>
  <si>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</si>
  <si>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</si>
  <si>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</si>
  <si>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</si>
  <si>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</si>
  <si>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</si>
  <si>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</si>
  <si>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</si>
  <si>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</si>
  <si>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</si>
  <si>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</si>
  <si>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</si>
  <si>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</si>
  <si>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</si>
  <si>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</si>
  <si>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</si>
  <si>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</si>
  <si>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</si>
  <si>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</si>
  <si>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</si>
  <si>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</si>
  <si>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</si>
  <si>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</si>
  <si>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</si>
  <si>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</si>
  <si>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</si>
  <si>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</si>
  <si>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</si>
  <si>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</si>
  <si>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</si>
  <si>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</si>
  <si>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</si>
  <si>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</si>
  <si>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</si>
  <si>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</si>
  <si>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</si>
  <si>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</si>
  <si>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</si>
  <si>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</si>
  <si>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</si>
  <si>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</si>
  <si>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</si>
  <si>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</si>
  <si>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</si>
  <si>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</si>
  <si>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</si>
  <si>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</si>
  <si>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</si>
  <si>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</si>
  <si>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</si>
  <si>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</si>
  <si>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</si>
  <si>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</si>
  <si>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</si>
  <si>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</si>
  <si>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</si>
  <si>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</si>
  <si>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</si>
  <si>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</si>
  <si>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</si>
  <si>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</si>
  <si>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</si>
  <si>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</si>
  <si>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</si>
  <si>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</si>
  <si>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</si>
  <si>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</si>
  <si>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</si>
  <si>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</si>
  <si>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</si>
  <si>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</si>
  <si>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</si>
  <si>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</si>
  <si>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</si>
  <si>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</si>
  <si>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</si>
  <si>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</si>
  <si>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</si>
  <si>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</si>
  <si>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</si>
  <si>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</si>
  <si>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</si>
  <si>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</si>
  <si>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</si>
  <si>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</si>
  <si>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</si>
  <si>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</si>
  <si>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</si>
  <si>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</si>
  <si>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</si>
  <si>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</si>
  <si>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</si>
  <si>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</si>
  <si>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</si>
  <si>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</si>
  <si>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</si>
  <si>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</si>
  <si>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</si>
  <si>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</si>
  <si>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</si>
  <si>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</si>
  <si>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</si>
  <si>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</si>
  <si>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</si>
  <si>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</si>
  <si>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</si>
  <si>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</si>
  <si>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</si>
  <si>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</si>
  <si>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</si>
  <si>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</si>
  <si>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</si>
  <si>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</si>
  <si>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</si>
  <si>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</si>
  <si>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</si>
  <si>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</si>
  <si>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</si>
  <si>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</si>
  <si>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</si>
  <si>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</si>
  <si>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</si>
  <si>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</si>
  <si>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</si>
  <si>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</si>
  <si>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</si>
  <si>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</si>
  <si>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</si>
  <si>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</si>
  <si>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</si>
  <si>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</si>
  <si>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</si>
  <si>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</si>
  <si>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</si>
  <si>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</si>
  <si>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</si>
  <si>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</si>
  <si>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</si>
  <si>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</si>
  <si>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</si>
  <si>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</si>
  <si>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</si>
  <si>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</si>
  <si>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</si>
  <si>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</si>
  <si>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</si>
  <si>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</si>
  <si>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</si>
  <si>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</si>
  <si>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</si>
  <si>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</si>
  <si>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</si>
  <si>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</si>
  <si>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</si>
  <si>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</si>
  <si>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</si>
  <si>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</si>
  <si>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</si>
  <si>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</si>
  <si>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</si>
  <si>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</si>
  <si>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</si>
  <si>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</si>
  <si>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</si>
  <si>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</si>
  <si>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</si>
  <si>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</si>
  <si>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</si>
  <si>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</si>
  <si>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</si>
  <si>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</si>
  <si>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</si>
  <si>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</si>
  <si>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</si>
  <si>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</si>
  <si>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</si>
  <si>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</si>
  <si>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</si>
  <si>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</si>
  <si>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</si>
  <si>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</si>
  <si>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</si>
  <si>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</si>
  <si>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</si>
  <si>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</si>
  <si>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</si>
  <si>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</si>
  <si>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</si>
  <si>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</si>
  <si>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</si>
  <si>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</si>
  <si>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</si>
  <si>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</si>
  <si>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</si>
  <si>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</si>
  <si>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</si>
  <si>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</si>
  <si>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</si>
  <si>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</si>
  <si>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</si>
  <si>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</si>
  <si>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</si>
  <si>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</si>
  <si>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</si>
  <si>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</si>
  <si>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</si>
  <si>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</si>
  <si>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</si>
  <si>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</si>
  <si>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</si>
  <si>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</si>
  <si>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</si>
  <si>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</si>
  <si>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</si>
  <si>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</si>
  <si>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</si>
  <si>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</si>
  <si>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</si>
  <si>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</si>
  <si>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</si>
  <si>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</si>
  <si>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</si>
  <si>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</si>
  <si>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</si>
  <si>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</si>
  <si>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</si>
  <si>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</si>
  <si>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</si>
  <si>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</si>
  <si>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</si>
  <si>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</si>
  <si>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</si>
  <si>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</si>
  <si>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</si>
  <si>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</si>
  <si>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</si>
  <si>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</si>
  <si>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</si>
  <si>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</si>
  <si>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</si>
  <si>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</si>
  <si>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</si>
  <si>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</si>
  <si>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</si>
  <si>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</si>
  <si>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</si>
  <si>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</si>
  <si>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</si>
  <si>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</si>
  <si>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</si>
  <si>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</si>
  <si>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</si>
  <si>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</si>
  <si>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</si>
  <si>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</si>
  <si>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</si>
  <si>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</si>
  <si>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</si>
  <si>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</si>
  <si>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</si>
  <si>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</si>
  <si>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</si>
  <si>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</si>
  <si>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</si>
  <si>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</si>
  <si>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</si>
  <si>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</si>
  <si>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</si>
  <si>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</si>
  <si>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</si>
  <si>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</si>
  <si>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</si>
  <si>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</si>
  <si>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</si>
  <si>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</si>
  <si>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</si>
  <si>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</si>
  <si>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</si>
  <si>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</si>
  <si>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</si>
  <si>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</si>
  <si>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</si>
  <si>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</si>
  <si>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</si>
  <si>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</si>
  <si>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</si>
  <si>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</si>
  <si>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</si>
  <si>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</si>
  <si>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</si>
  <si>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</si>
  <si>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</si>
  <si>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</si>
  <si>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</si>
  <si>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</si>
  <si>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</si>
  <si>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</si>
  <si>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</si>
  <si>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</si>
  <si>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</si>
  <si>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</si>
  <si>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</si>
  <si>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</si>
  <si>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</si>
  <si>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</si>
  <si>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</si>
  <si>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</si>
  <si>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</si>
  <si>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</si>
  <si>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</si>
  <si>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</si>
  <si>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</si>
  <si>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</si>
  <si>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</si>
  <si>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</si>
  <si>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</si>
  <si>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</si>
  <si>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</si>
  <si>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</si>
  <si>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</si>
  <si>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</si>
  <si>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</si>
  <si>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</si>
  <si>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</si>
  <si>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</si>
  <si>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</si>
  <si>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</si>
  <si>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</si>
  <si>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</si>
  <si>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</si>
  <si>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</si>
  <si>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</si>
  <si>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</si>
  <si>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</si>
  <si>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</si>
  <si>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</si>
  <si>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</si>
  <si>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</si>
  <si>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</si>
  <si>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</si>
  <si>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</si>
  <si>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</si>
  <si>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</si>
  <si>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</si>
  <si>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</si>
  <si>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</si>
  <si>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</si>
  <si>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</si>
  <si>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</si>
  <si>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</si>
  <si>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</si>
  <si>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</si>
  <si>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</si>
  <si>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</si>
  <si>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</si>
  <si>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</si>
  <si>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</si>
  <si>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</si>
  <si>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</si>
  <si>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</si>
  <si>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</si>
  <si>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</si>
  <si>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</si>
  <si>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</si>
  <si>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</si>
  <si>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</si>
  <si>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</si>
  <si>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</si>
  <si>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</si>
  <si>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</si>
  <si>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</si>
  <si>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</si>
  <si>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</si>
  <si>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</si>
  <si>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</si>
  <si>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</si>
  <si>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</si>
  <si>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</si>
  <si>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</si>
  <si>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</si>
  <si>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</si>
  <si>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</si>
  <si>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</si>
  <si>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</si>
  <si>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</si>
  <si>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</si>
  <si>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</si>
  <si>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</si>
  <si>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</si>
  <si>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</si>
  <si>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</si>
  <si>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</si>
  <si>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</si>
  <si>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</si>
  <si>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</si>
  <si>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</si>
  <si>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</si>
  <si>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</si>
  <si>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</si>
  <si>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</si>
  <si>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</si>
  <si>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</si>
  <si>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</si>
  <si>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</si>
  <si>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</si>
  <si>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</si>
  <si>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</si>
  <si>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</si>
  <si>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</si>
  <si>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</si>
  <si>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</si>
  <si>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</si>
  <si>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</si>
  <si>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</si>
  <si>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</si>
  <si>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</si>
  <si>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</si>
  <si>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</si>
  <si>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</si>
  <si>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</si>
  <si>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</si>
  <si>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</si>
  <si>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</si>
  <si>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</si>
  <si>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</si>
  <si>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</si>
  <si>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</si>
  <si>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</si>
  <si>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</si>
  <si>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</si>
  <si>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</si>
  <si>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</si>
  <si>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</si>
  <si>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</si>
  <si>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</si>
  <si>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</si>
  <si>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</si>
  <si>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</si>
  <si>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</si>
  <si>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</si>
  <si>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</si>
  <si>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</si>
  <si>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</si>
  <si>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</si>
  <si>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</si>
  <si>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</si>
  <si>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</si>
  <si>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</si>
  <si>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</si>
  <si>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</si>
  <si>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</si>
  <si>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</si>
  <si>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</si>
  <si>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</si>
  <si>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</si>
  <si>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</si>
  <si>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</si>
  <si>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</si>
  <si>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</si>
  <si>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</si>
  <si>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</si>
  <si>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</si>
  <si>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</si>
  <si>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</si>
  <si>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</si>
  <si>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</si>
  <si>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</si>
  <si>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</si>
  <si>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</si>
  <si>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</si>
  <si>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</si>
  <si>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</si>
  <si>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</si>
  <si>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</si>
  <si>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</si>
  <si>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</si>
  <si>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</si>
  <si>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</si>
  <si>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</si>
  <si>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</si>
  <si>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</si>
  <si>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</si>
  <si>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</si>
  <si>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</si>
  <si>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</si>
  <si>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</si>
  <si>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</si>
  <si>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</si>
  <si>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</si>
  <si>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</si>
  <si>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</si>
  <si>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</si>
  <si>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</si>
  <si>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</si>
  <si>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</si>
  <si>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</si>
  <si>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</si>
  <si>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</si>
  <si>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</si>
  <si>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</si>
  <si>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</si>
  <si>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</si>
  <si>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</si>
  <si>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</si>
  <si>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</si>
  <si>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</si>
  <si>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</si>
  <si>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</si>
  <si>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</si>
  <si>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</si>
  <si>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</si>
  <si>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</si>
  <si>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</si>
  <si>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</si>
  <si>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</si>
  <si>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</si>
  <si>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</si>
  <si>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</si>
  <si>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</si>
  <si>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</si>
  <si>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</si>
  <si>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</si>
  <si>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</si>
  <si>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</si>
  <si>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</si>
  <si>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</si>
  <si>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</si>
  <si>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</si>
  <si>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</si>
  <si>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</si>
  <si>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</si>
  <si>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</si>
  <si>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</si>
  <si>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</si>
  <si>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</si>
  <si>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</si>
  <si>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</si>
  <si>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</si>
  <si>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</si>
  <si>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</si>
  <si>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</si>
  <si>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</si>
  <si>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</si>
  <si>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</si>
  <si>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</si>
  <si>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</si>
  <si>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</si>
  <si>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</si>
  <si>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</si>
  <si>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</si>
  <si>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</si>
  <si>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</si>
  <si>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</si>
  <si>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</si>
  <si>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</si>
  <si>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</si>
  <si>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</si>
  <si>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</si>
  <si>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</si>
  <si>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</si>
  <si>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</si>
  <si>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</si>
  <si>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</si>
  <si>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</si>
  <si>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</si>
  <si>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</si>
  <si>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</si>
  <si>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</si>
  <si>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</si>
  <si>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</si>
  <si>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</si>
  <si>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</si>
  <si>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</si>
  <si>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</si>
  <si>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</si>
  <si>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</si>
  <si>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</si>
  <si>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</si>
  <si>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</si>
  <si>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</si>
  <si>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</si>
  <si>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</si>
  <si>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</si>
  <si>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</si>
  <si>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</si>
  <si>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</si>
  <si>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</si>
  <si>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</si>
  <si>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</si>
  <si>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</si>
  <si>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</si>
  <si>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</si>
  <si>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</si>
  <si>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</si>
  <si>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</si>
  <si>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</si>
  <si>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</si>
  <si>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</si>
  <si>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</si>
  <si>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</si>
  <si>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</si>
  <si>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</si>
  <si>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</si>
  <si>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</si>
  <si>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</si>
  <si>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</si>
  <si>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</si>
  <si>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</si>
  <si>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</si>
  <si>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</si>
  <si>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</si>
  <si>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</si>
  <si>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</si>
  <si>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</si>
  <si>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</si>
  <si>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</si>
  <si>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</si>
  <si>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</si>
  <si>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</si>
  <si>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</si>
  <si>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</si>
  <si>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</si>
  <si>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</si>
  <si>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</si>
  <si>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</si>
  <si>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</si>
  <si>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</si>
  <si>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</si>
  <si>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</si>
  <si>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</si>
  <si>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</si>
  <si>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</si>
  <si>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</si>
  <si>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</si>
  <si>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</si>
  <si>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</si>
  <si>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</si>
  <si>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</si>
  <si>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</si>
  <si>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</si>
  <si>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</si>
  <si>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</si>
  <si>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</si>
  <si>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</si>
  <si>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</si>
  <si>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</si>
  <si>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</si>
  <si>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</si>
  <si>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</si>
  <si>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</si>
  <si>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</si>
  <si>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</si>
  <si>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</si>
  <si>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</si>
  <si>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</si>
  <si>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</si>
  <si>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</si>
  <si>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</si>
  <si>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</si>
  <si>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</si>
  <si>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</si>
  <si>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</si>
  <si>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</si>
  <si>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</si>
  <si>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</si>
  <si>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</si>
  <si>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</si>
  <si>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</si>
  <si>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</si>
  <si>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</si>
  <si>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</si>
  <si>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</si>
  <si>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</si>
  <si>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</si>
  <si>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</si>
  <si>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</si>
  <si>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</si>
  <si>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</si>
  <si>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</si>
  <si>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</si>
  <si>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</si>
  <si>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</si>
  <si>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</si>
  <si>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</si>
  <si>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</si>
  <si>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</si>
  <si>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</si>
  <si>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</si>
  <si>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</si>
  <si>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</si>
  <si>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</si>
  <si>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</si>
  <si>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</si>
  <si>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</si>
  <si>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</si>
  <si>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</si>
  <si>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</si>
  <si>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</si>
  <si>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</si>
  <si>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</si>
  <si>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</si>
  <si>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</si>
  <si>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</si>
  <si>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</si>
  <si>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</si>
  <si>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</si>
  <si>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</si>
  <si>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</si>
  <si>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</si>
  <si>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</si>
  <si>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</si>
  <si>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</si>
  <si>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</si>
  <si>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</si>
  <si>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</si>
  <si>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</si>
  <si>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</si>
  <si>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</si>
  <si>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</si>
  <si>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</si>
  <si>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</si>
  <si>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</si>
  <si>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</si>
  <si>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</si>
  <si>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</si>
  <si>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</si>
  <si>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</si>
  <si>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</si>
  <si>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</si>
  <si>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</si>
  <si>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</si>
  <si>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</si>
  <si>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</si>
  <si>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</si>
  <si>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</si>
  <si>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</si>
  <si>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</si>
  <si>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</si>
  <si>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</si>
  <si>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</si>
  <si>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</si>
  <si>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</si>
  <si>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</si>
  <si>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</si>
  <si>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</si>
  <si>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</si>
  <si>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</si>
  <si>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</si>
  <si>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</si>
  <si>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</si>
  <si>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</si>
  <si>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</si>
  <si>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</si>
  <si>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</si>
  <si>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</si>
  <si>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</si>
  <si>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</si>
  <si>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</si>
  <si>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</si>
  <si>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</si>
  <si>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</si>
  <si>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</si>
  <si>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</si>
  <si>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</si>
  <si>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</si>
  <si>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</si>
  <si>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</si>
  <si>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</si>
  <si>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</si>
  <si>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</si>
  <si>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</si>
  <si>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</si>
  <si>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</si>
  <si>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</si>
  <si>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</si>
  <si>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</si>
  <si>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</si>
  <si>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</si>
  <si>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</si>
  <si>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</si>
  <si>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</si>
  <si>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</si>
  <si>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</si>
  <si>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</si>
  <si>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</si>
  <si>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</si>
  <si>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</si>
  <si>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</si>
  <si>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</si>
  <si>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</si>
  <si>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</si>
  <si>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</si>
  <si>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</si>
  <si>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</si>
  <si>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</si>
  <si>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</si>
  <si>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</si>
  <si>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</si>
  <si>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</si>
  <si>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</si>
  <si>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</si>
  <si>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</si>
  <si>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</si>
  <si>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</si>
  <si>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</si>
  <si>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</si>
  <si>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</si>
  <si>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</si>
  <si>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</si>
  <si>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</si>
  <si>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</si>
  <si>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</si>
  <si>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</si>
  <si>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</si>
  <si>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</si>
  <si>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</si>
  <si>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</si>
  <si>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</si>
  <si>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</si>
  <si>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</si>
  <si>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</si>
  <si>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</si>
  <si>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</si>
  <si>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</si>
  <si>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</si>
  <si>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</si>
  <si>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</si>
  <si>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</si>
  <si>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</si>
  <si>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</si>
  <si>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</si>
  <si>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</si>
  <si>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</si>
  <si>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</si>
  <si>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</si>
  <si>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</si>
  <si>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</si>
  <si>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</si>
  <si>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</si>
  <si>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</si>
  <si>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</si>
  <si>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</si>
  <si>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</si>
  <si>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</si>
  <si>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</si>
  <si>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</si>
  <si>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</si>
  <si>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</si>
  <si>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</si>
  <si>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</si>
  <si>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</si>
  <si>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</si>
  <si>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</si>
  <si>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</si>
  <si>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</si>
  <si>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</si>
  <si>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</si>
  <si>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</si>
  <si>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</si>
  <si>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</si>
  <si>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</si>
  <si>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</si>
  <si>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</si>
  <si>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</si>
  <si>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</si>
  <si>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</si>
  <si>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</si>
  <si>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</si>
  <si>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</si>
  <si>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</si>
  <si>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</si>
  <si>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</si>
  <si>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</si>
  <si>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</si>
  <si>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</si>
  <si>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</si>
  <si>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</si>
  <si>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</si>
  <si>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</si>
  <si>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</si>
  <si>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</si>
  <si>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</si>
  <si>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</si>
  <si>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</si>
  <si>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</si>
  <si>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</si>
  <si>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</si>
  <si>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</si>
  <si>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</si>
  <si>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</si>
  <si>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</si>
  <si>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</si>
  <si>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</si>
  <si>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</si>
  <si>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</si>
  <si>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</si>
  <si>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</si>
  <si>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</si>
  <si>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</si>
  <si>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</si>
  <si>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</si>
  <si>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</si>
  <si>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</si>
  <si>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</si>
  <si>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</si>
  <si>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</si>
  <si>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</si>
  <si>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</si>
  <si>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</si>
  <si>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</si>
  <si>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</si>
  <si>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</si>
  <si>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</si>
  <si>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</si>
  <si>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</si>
  <si>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</si>
  <si>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</si>
  <si>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</si>
  <si>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</si>
  <si>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</si>
  <si>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</si>
  <si>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</si>
  <si>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</si>
  <si>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</si>
  <si>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</si>
  <si>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</si>
  <si>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</si>
  <si>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</si>
  <si>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</si>
  <si>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</si>
  <si>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</si>
  <si>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</si>
  <si>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</si>
  <si>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</si>
  <si>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</si>
  <si>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</si>
  <si>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</si>
  <si>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</si>
  <si>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</si>
  <si>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</si>
  <si>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</si>
  <si>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</si>
  <si>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</si>
  <si>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</si>
  <si>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</si>
  <si>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</si>
  <si>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</si>
  <si>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</si>
  <si>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</si>
  <si>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</si>
  <si>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</si>
  <si>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</si>
  <si>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</si>
  <si>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</si>
  <si>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</si>
  <si>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</si>
  <si>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</si>
  <si>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</si>
  <si>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</si>
  <si>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</si>
  <si>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</si>
  <si>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</si>
  <si>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</si>
  <si>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</si>
  <si>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</si>
  <si>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</si>
  <si>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</si>
  <si>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</si>
  <si>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</si>
  <si>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</si>
  <si>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</si>
  <si>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</si>
  <si>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</si>
  <si>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</si>
  <si>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</si>
  <si>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</si>
  <si>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</si>
  <si>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</si>
  <si>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</si>
  <si>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</si>
  <si>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</si>
  <si>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</si>
  <si>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</si>
  <si>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</si>
  <si>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</si>
  <si>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</si>
  <si>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</si>
  <si>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</si>
  <si>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</si>
  <si>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</si>
  <si>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</si>
  <si>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</si>
  <si>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</si>
  <si>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</si>
  <si>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</si>
  <si>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</si>
  <si>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</si>
  <si>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</si>
  <si>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</si>
  <si>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</si>
  <si>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</si>
  <si>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</si>
  <si>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</si>
  <si>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</si>
  <si>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</si>
  <si>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</si>
  <si>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</si>
  <si>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</si>
  <si>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</si>
  <si>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</si>
  <si>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</si>
  <si>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</si>
  <si>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</si>
  <si>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</si>
  <si>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</si>
  <si>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</si>
  <si>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</si>
  <si>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</si>
  <si>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</si>
  <si>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</si>
  <si>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</si>
  <si>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</si>
  <si>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</si>
  <si>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</si>
  <si>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</si>
  <si>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</si>
  <si>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</si>
  <si>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</si>
  <si>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</si>
  <si>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</si>
  <si>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</si>
  <si>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</si>
  <si>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</si>
  <si>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</si>
  <si>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</si>
  <si>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</si>
  <si>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</si>
  <si>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</si>
  <si>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</si>
  <si>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</si>
  <si>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</si>
  <si>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</si>
  <si>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</si>
  <si>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</si>
  <si>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</si>
  <si>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</si>
  <si>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</si>
  <si>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</si>
  <si>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</si>
  <si>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</si>
  <si>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</si>
  <si>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</si>
  <si>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</si>
  <si>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</si>
  <si>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</si>
  <si>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</si>
  <si>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</si>
  <si>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</si>
  <si>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</si>
  <si>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</si>
  <si>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</si>
  <si>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</si>
  <si>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</si>
  <si>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</si>
  <si>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</si>
  <si>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</si>
  <si>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</si>
  <si>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</si>
  <si>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</si>
  <si>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</si>
  <si>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</si>
  <si>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</si>
  <si>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</si>
  <si>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</si>
  <si>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</si>
  <si>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</si>
  <si>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</si>
  <si>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</si>
  <si>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</si>
  <si>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</si>
  <si>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</si>
  <si>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</si>
  <si>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</si>
  <si>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</si>
  <si>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</si>
  <si>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</si>
  <si>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</si>
  <si>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</si>
  <si>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</si>
  <si>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</si>
  <si>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</si>
  <si>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</si>
  <si>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</si>
  <si>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</si>
  <si>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</si>
  <si>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</si>
  <si>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</si>
  <si>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</si>
  <si>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</si>
  <si>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</si>
  <si>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</si>
  <si>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</si>
  <si>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</si>
  <si>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</si>
  <si>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</si>
  <si>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</si>
  <si>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</si>
  <si>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</si>
  <si>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</si>
  <si>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</si>
  <si>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</si>
  <si>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</si>
  <si>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</si>
  <si>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</si>
  <si>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</si>
  <si>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</si>
  <si>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</si>
  <si>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</si>
  <si>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</si>
  <si>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</si>
  <si>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</si>
  <si>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</si>
  <si>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</si>
  <si>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</si>
  <si>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</si>
  <si>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</si>
  <si>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</si>
  <si>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</si>
  <si>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</si>
  <si>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</si>
  <si>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</si>
  <si>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</si>
  <si>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</si>
  <si>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</si>
  <si>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</si>
  <si>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</si>
  <si>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</si>
  <si>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</si>
  <si>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</si>
  <si>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</si>
  <si>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</si>
  <si>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</si>
  <si>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</si>
  <si>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</si>
  <si>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</si>
  <si>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</si>
  <si>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</si>
  <si>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</si>
  <si>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</si>
  <si>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</si>
  <si>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</si>
  <si>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</si>
  <si>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</si>
  <si>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</si>
  <si>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</si>
  <si>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</si>
  <si>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</si>
  <si>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</si>
  <si>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</si>
  <si>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</si>
  <si>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</si>
  <si>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</si>
  <si>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</si>
  <si>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</si>
  <si>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</si>
  <si>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</si>
  <si>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</si>
  <si>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</si>
  <si>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</si>
  <si>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</si>
  <si>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</si>
  <si>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</si>
  <si>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</si>
  <si>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</si>
  <si>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</si>
  <si>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</si>
  <si>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</si>
  <si>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</si>
  <si>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</si>
  <si>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</si>
  <si>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</si>
  <si>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</si>
  <si>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</si>
  <si>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</si>
  <si>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</si>
  <si>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</si>
  <si>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</si>
  <si>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</si>
  <si>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</si>
  <si>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</si>
  <si>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</si>
  <si>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</si>
  <si>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</si>
  <si>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</si>
  <si>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</si>
  <si>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</si>
  <si>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</si>
  <si>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</si>
  <si>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</si>
  <si>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</si>
  <si>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</si>
  <si>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</si>
  <si>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</si>
  <si>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</si>
  <si>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</si>
  <si>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</si>
  <si>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</si>
  <si>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</si>
  <si>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</si>
  <si>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</si>
  <si>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</si>
  <si>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</si>
  <si>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</si>
  <si>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</si>
  <si>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</si>
  <si>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</si>
  <si>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</si>
  <si>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</si>
  <si>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</si>
  <si>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</si>
  <si>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</si>
  <si>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</si>
  <si>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</si>
  <si>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</si>
  <si>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</si>
  <si>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</si>
  <si>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</si>
  <si>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</si>
  <si>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</si>
  <si>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</si>
  <si>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</si>
  <si>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</si>
  <si>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</si>
  <si>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</si>
  <si>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</si>
  <si>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</si>
  <si>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</si>
  <si>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</si>
  <si>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</si>
  <si>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</si>
  <si>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</si>
  <si>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</si>
  <si>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</si>
  <si>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</si>
  <si>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</si>
  <si>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</si>
  <si>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</si>
  <si>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</si>
  <si>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</si>
  <si>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</si>
  <si>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</si>
  <si>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</si>
  <si>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</si>
  <si>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</si>
  <si>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</si>
  <si>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</si>
  <si>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</si>
  <si>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</si>
  <si>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</si>
  <si>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</si>
  <si>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</si>
  <si>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</si>
  <si>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</si>
  <si>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</si>
  <si>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</si>
  <si>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</si>
  <si>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</si>
  <si>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</si>
  <si>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</si>
  <si>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</si>
  <si>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</si>
  <si>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</si>
  <si>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</si>
  <si>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</si>
  <si>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</si>
  <si>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</si>
  <si>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</si>
  <si>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</si>
  <si>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</si>
  <si>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</si>
  <si>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</si>
  <si>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</si>
  <si>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</si>
  <si>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</si>
  <si>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</si>
  <si>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</si>
  <si>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</si>
  <si>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</si>
  <si>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</si>
  <si>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</si>
  <si>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</si>
  <si>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</si>
  <si>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</si>
  <si>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</si>
  <si>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</si>
  <si>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</si>
  <si>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</si>
  <si>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</si>
  <si>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</si>
  <si>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</si>
  <si>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</si>
  <si>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</si>
  <si>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</si>
  <si>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</si>
  <si>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</si>
  <si>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</si>
  <si>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</si>
  <si>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</si>
  <si>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</si>
  <si>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</si>
  <si>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</si>
  <si>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</si>
  <si>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</si>
  <si>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</si>
  <si>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</si>
  <si>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</si>
  <si>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</si>
  <si>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</si>
  <si>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</si>
  <si>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</si>
  <si>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</si>
  <si>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</si>
  <si>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</si>
  <si>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</si>
  <si>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</si>
  <si>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</si>
  <si>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</si>
  <si>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</si>
  <si>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</si>
  <si>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</si>
  <si>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</si>
  <si>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</si>
  <si>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</si>
  <si>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</si>
  <si>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</si>
  <si>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</si>
  <si>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</si>
  <si>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</si>
  <si>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</si>
  <si>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</si>
  <si>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</si>
  <si>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</si>
  <si>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</si>
  <si>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</si>
  <si>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</si>
  <si>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</si>
  <si>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</si>
  <si>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</si>
  <si>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</si>
  <si>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</si>
  <si>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</si>
  <si>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</si>
  <si>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</si>
  <si>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</si>
  <si>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</si>
  <si>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</si>
  <si>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</si>
  <si>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</si>
  <si>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</si>
  <si>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</si>
  <si>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</si>
  <si>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</si>
  <si>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</si>
  <si>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</si>
  <si>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</si>
  <si>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</si>
  <si>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</si>
  <si>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</si>
  <si>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</si>
  <si>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</si>
  <si>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</si>
  <si>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</si>
  <si>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</si>
  <si>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</si>
  <si>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</si>
  <si>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</si>
  <si>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</si>
  <si>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</si>
  <si>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</si>
  <si>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</si>
  <si>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</si>
  <si>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</si>
  <si>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</si>
  <si>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</si>
  <si>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</si>
  <si>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</si>
  <si>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</si>
  <si>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</si>
  <si>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</si>
  <si>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</si>
  <si>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</si>
  <si>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</si>
  <si>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</si>
  <si>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</si>
  <si>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</si>
  <si>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</si>
  <si>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</si>
  <si>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</si>
  <si>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</si>
  <si>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</si>
  <si>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</si>
  <si>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</si>
  <si>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</si>
  <si>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</si>
  <si>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</si>
  <si>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</si>
  <si>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</si>
  <si>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</si>
  <si>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</si>
  <si>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</si>
  <si>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</si>
  <si>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</si>
  <si>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</si>
  <si>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</si>
  <si>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</si>
  <si>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</si>
  <si>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</si>
  <si>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</si>
  <si>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</si>
  <si>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</si>
  <si>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</si>
  <si>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</si>
  <si>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</si>
  <si>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</si>
  <si>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</si>
  <si>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</si>
  <si>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</si>
  <si>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</si>
  <si>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</si>
  <si>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</si>
  <si>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</si>
  <si>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</si>
  <si>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</si>
  <si>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</si>
  <si>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</si>
  <si>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</si>
  <si>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</si>
  <si>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</si>
  <si>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</si>
  <si>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</si>
  <si>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</si>
  <si>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</si>
  <si>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</si>
  <si>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</si>
  <si>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</si>
  <si>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</si>
  <si>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</si>
  <si>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</si>
  <si>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</si>
  <si>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</si>
  <si>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</si>
  <si>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</si>
  <si>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</si>
  <si>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</si>
  <si>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</si>
  <si>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</si>
  <si>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</si>
  <si>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</si>
  <si>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</si>
  <si>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</si>
  <si>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</si>
  <si>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</si>
  <si>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</si>
  <si>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</si>
  <si>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</si>
  <si>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</si>
  <si>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</si>
  <si>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</si>
  <si>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</si>
  <si>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</si>
  <si>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</si>
  <si>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</si>
  <si>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</si>
  <si>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</si>
  <si>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</si>
  <si>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</si>
  <si>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</si>
  <si>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</si>
  <si>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</si>
  <si>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</si>
  <si>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</si>
  <si>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</si>
  <si>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</si>
  <si>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</si>
  <si>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</si>
  <si>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</si>
  <si>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</si>
  <si>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</si>
  <si>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</si>
  <si>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</si>
  <si>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</si>
  <si>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</si>
  <si>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</si>
  <si>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</si>
  <si>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</si>
  <si>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</si>
  <si>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</si>
  <si>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</si>
  <si>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</si>
  <si>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</si>
  <si>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</si>
  <si>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</si>
  <si>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</si>
  <si>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</si>
  <si>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</si>
  <si>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</si>
  <si>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</si>
  <si>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</si>
  <si>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</si>
  <si>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</si>
  <si>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</si>
  <si>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</si>
  <si>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</si>
  <si>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</si>
  <si>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</si>
  <si>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</si>
  <si>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</si>
  <si>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</si>
  <si>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</si>
  <si>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</si>
  <si>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</si>
  <si>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</si>
  <si>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</si>
  <si>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</si>
  <si>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</si>
  <si>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</si>
  <si>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</si>
  <si>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</si>
  <si>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</si>
  <si>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</si>
  <si>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</si>
  <si>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</si>
  <si>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</si>
  <si>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</si>
  <si>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</si>
  <si>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</si>
  <si>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</si>
  <si>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</si>
  <si>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</si>
  <si>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</si>
  <si>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</si>
  <si>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</si>
  <si>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</si>
  <si>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</si>
  <si>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</si>
  <si>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</si>
  <si>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</si>
  <si>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</si>
  <si>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</si>
  <si>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</si>
  <si>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</si>
  <si>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</si>
  <si>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</si>
  <si>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</si>
  <si>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</si>
  <si>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</si>
  <si>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</si>
  <si>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</si>
  <si>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</si>
  <si>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</si>
  <si>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</si>
  <si>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</si>
  <si>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</si>
  <si>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</si>
  <si>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</si>
  <si>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</si>
  <si>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</si>
  <si>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</si>
  <si>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</si>
  <si>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</si>
  <si>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</si>
  <si>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</si>
  <si>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</si>
  <si>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</si>
  <si>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</si>
  <si>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</si>
  <si>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</si>
  <si>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</si>
  <si>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</si>
  <si>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</si>
  <si>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</si>
  <si>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</si>
  <si>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</si>
  <si>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</si>
  <si>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</si>
  <si>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</si>
  <si>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</si>
  <si>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</si>
  <si>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</si>
  <si>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</si>
  <si>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</si>
  <si>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</si>
  <si>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</si>
  <si>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</si>
  <si>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</si>
  <si>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</si>
  <si>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</si>
  <si>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</si>
  <si>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</si>
  <si>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</si>
  <si>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</si>
  <si>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</si>
  <si>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</si>
  <si>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</si>
  <si>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</si>
  <si>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</si>
  <si>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</si>
  <si>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</si>
  <si>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</si>
  <si>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</si>
  <si>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</si>
  <si>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</si>
  <si>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</si>
  <si>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</si>
  <si>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</si>
  <si>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</si>
  <si>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</si>
  <si>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</si>
  <si>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</si>
  <si>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</si>
  <si>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</si>
  <si>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</si>
  <si>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</si>
  <si>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</si>
  <si>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</si>
  <si>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</si>
  <si>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</si>
  <si>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</si>
  <si>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</si>
  <si>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</si>
  <si>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</si>
  <si>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</si>
  <si>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</si>
  <si>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</si>
  <si>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</si>
  <si>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</si>
  <si>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</si>
  <si>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</si>
  <si>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</si>
  <si>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</si>
  <si>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</si>
  <si>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</si>
  <si>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</si>
  <si>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</si>
  <si>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</si>
  <si>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</si>
  <si>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</si>
  <si>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</si>
  <si>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</si>
  <si>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</si>
  <si>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</si>
  <si>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</si>
  <si>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</si>
  <si>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</si>
  <si>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</si>
  <si>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</si>
  <si>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</si>
  <si>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</si>
  <si>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</si>
  <si>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</si>
  <si>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</si>
  <si>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</si>
  <si>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</si>
  <si>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</si>
  <si>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</si>
  <si>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</si>
  <si>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</si>
  <si>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</si>
  <si>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</si>
  <si>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</si>
  <si>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</si>
  <si>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</si>
  <si>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</si>
  <si>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</si>
  <si>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</si>
  <si>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</si>
  <si>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</si>
  <si>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</si>
  <si>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</si>
  <si>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</si>
  <si>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</si>
  <si>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</si>
  <si>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</si>
  <si>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</si>
  <si>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</si>
  <si>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</si>
  <si>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</si>
  <si>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</si>
  <si>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</si>
  <si>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</si>
  <si>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</si>
  <si>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</si>
  <si>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</si>
  <si>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</si>
  <si>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</si>
  <si>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</si>
  <si>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</si>
  <si>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</si>
  <si>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</si>
  <si>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</si>
  <si>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</si>
  <si>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</si>
  <si>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</si>
  <si>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</si>
  <si>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</si>
  <si>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</si>
  <si>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</si>
  <si>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</si>
  <si>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</si>
  <si>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</si>
  <si>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</si>
  <si>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</si>
  <si>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</si>
  <si>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</si>
  <si>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</si>
  <si>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</si>
  <si>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</si>
  <si>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</si>
  <si>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</si>
  <si>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</si>
  <si>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</si>
  <si>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</si>
  <si>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</si>
  <si>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</si>
  <si>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</si>
  <si>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</si>
  <si>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</si>
  <si>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</si>
  <si>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</si>
  <si>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</si>
  <si>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</si>
  <si>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</si>
  <si>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</si>
  <si>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</si>
  <si>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</si>
  <si>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</si>
  <si>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</si>
  <si>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</si>
  <si>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</si>
  <si>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</si>
  <si>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</si>
  <si>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</si>
  <si>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</si>
  <si>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</si>
  <si>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</si>
  <si>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</si>
  <si>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</si>
  <si>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</si>
  <si>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</si>
  <si>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</si>
  <si>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</si>
  <si>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</si>
  <si>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</si>
  <si>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</si>
  <si>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</si>
  <si>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</si>
  <si>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</si>
  <si>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</si>
  <si>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</si>
  <si>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</si>
  <si>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</si>
  <si>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</si>
  <si>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</si>
  <si>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</si>
  <si>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</si>
  <si>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</si>
  <si>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</si>
  <si>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</si>
  <si>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</si>
  <si>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</si>
  <si>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</si>
  <si>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</si>
  <si>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</si>
  <si>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</si>
  <si>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</si>
  <si>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</si>
  <si>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</si>
  <si>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</si>
  <si>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</si>
  <si>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</si>
  <si>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</si>
  <si>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</si>
  <si>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</si>
  <si>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</si>
  <si>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</si>
  <si>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</si>
  <si>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</si>
  <si>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</si>
  <si>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</si>
  <si>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</si>
  <si>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</si>
  <si>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</si>
  <si>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</si>
  <si>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</si>
  <si>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</si>
  <si>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</si>
  <si>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</si>
  <si>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</si>
  <si>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</si>
  <si>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</si>
  <si>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</si>
  <si>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</si>
  <si>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</si>
  <si>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</si>
  <si>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</si>
  <si>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</si>
  <si>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</si>
  <si>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</si>
  <si>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</si>
  <si>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</si>
  <si>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</si>
  <si>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</si>
  <si>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</si>
  <si>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</si>
  <si>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</si>
  <si>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</si>
  <si>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</si>
  <si>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</si>
  <si>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</si>
  <si>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</si>
  <si>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</si>
  <si>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</si>
  <si>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</si>
  <si>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</si>
  <si>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</si>
  <si>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</si>
  <si>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</si>
  <si>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</si>
  <si>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</si>
  <si>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</si>
  <si>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</si>
  <si>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</si>
  <si>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</si>
  <si>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</si>
  <si>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</si>
  <si>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</si>
  <si>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</si>
  <si>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</si>
  <si>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</si>
  <si>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</si>
  <si>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</si>
  <si>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</si>
  <si>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</si>
  <si>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</si>
  <si>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</si>
  <si>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</si>
  <si>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</si>
  <si>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</si>
  <si>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</si>
  <si>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</si>
  <si>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</si>
  <si>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</si>
  <si>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</si>
  <si>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</si>
  <si>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</si>
  <si>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</si>
  <si>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</si>
  <si>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</si>
  <si>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</si>
  <si>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</si>
  <si>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</si>
  <si>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</si>
  <si>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</si>
  <si>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</si>
  <si>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</si>
  <si>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</si>
  <si>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</si>
  <si>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</si>
  <si>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</si>
  <si>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</si>
  <si>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</si>
  <si>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</si>
  <si>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</si>
  <si>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</si>
  <si>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</si>
  <si>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</si>
  <si>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</si>
  <si>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</si>
  <si>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</si>
  <si>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</si>
  <si>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</si>
  <si>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</si>
  <si>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</si>
  <si>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</si>
  <si>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</si>
  <si>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</si>
  <si>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</si>
  <si>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</si>
  <si>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</si>
  <si>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</si>
  <si>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</si>
  <si>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</si>
  <si>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</si>
  <si>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</si>
  <si>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</si>
  <si>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</si>
  <si>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</si>
  <si>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</si>
  <si>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</si>
  <si>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</si>
  <si>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</si>
  <si>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</si>
  <si>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</si>
  <si>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</si>
  <si>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</si>
  <si>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</si>
  <si>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</si>
  <si>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</si>
  <si>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</si>
  <si>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</si>
  <si>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</si>
  <si>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</si>
  <si>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</si>
  <si>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</si>
  <si>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</si>
  <si>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</si>
  <si>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</si>
  <si>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</si>
  <si>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</si>
  <si>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</si>
  <si>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</si>
  <si>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</si>
  <si>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</si>
  <si>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</si>
  <si>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</si>
  <si>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</si>
  <si>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</si>
  <si>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</si>
  <si>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</si>
  <si>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</si>
  <si>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</si>
  <si>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</si>
  <si>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</si>
  <si>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</si>
  <si>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</si>
  <si>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</si>
  <si>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</si>
  <si>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</si>
  <si>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</si>
  <si>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</si>
  <si>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</si>
  <si>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</si>
  <si>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</si>
  <si>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</si>
  <si>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</si>
  <si>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</si>
  <si>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</si>
  <si>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</si>
  <si>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</si>
  <si>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</si>
  <si>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</si>
  <si>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</si>
  <si>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</si>
  <si>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</si>
  <si>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</si>
  <si>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</si>
  <si>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</si>
  <si>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</si>
  <si>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</si>
  <si>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</si>
  <si>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</si>
  <si>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</si>
  <si>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</si>
  <si>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</si>
  <si>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</si>
  <si>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</si>
  <si>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</si>
  <si>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</si>
  <si>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</si>
  <si>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</si>
  <si>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</si>
  <si>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</si>
  <si>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</si>
  <si>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</si>
  <si>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</si>
  <si>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</si>
  <si>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</si>
  <si>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</si>
  <si>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</si>
  <si>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</si>
  <si>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</si>
  <si>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</si>
  <si>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</si>
  <si>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</si>
  <si>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</si>
  <si>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</si>
  <si>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</si>
  <si>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</si>
  <si>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</si>
  <si>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</si>
  <si>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</si>
  <si>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</si>
  <si>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</si>
  <si>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</si>
  <si>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</si>
  <si>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</si>
  <si>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</si>
  <si>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</si>
  <si>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</si>
  <si>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</si>
  <si>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</si>
  <si>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</si>
  <si>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</si>
  <si>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</si>
  <si>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</si>
  <si>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</si>
  <si>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</si>
  <si>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</si>
  <si>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</si>
  <si>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</si>
  <si>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</si>
  <si>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</si>
  <si>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</si>
  <si>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</si>
  <si>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</si>
  <si>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</si>
  <si>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</si>
  <si>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</si>
  <si>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</si>
  <si>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</si>
  <si>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</si>
  <si>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</si>
  <si>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</si>
  <si>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</si>
  <si>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</si>
  <si>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</si>
  <si>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</si>
  <si>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</si>
  <si>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</si>
  <si>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</si>
  <si>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</si>
  <si>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</si>
  <si>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</si>
  <si>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</si>
  <si>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</si>
  <si>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</si>
  <si>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</si>
  <si>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</si>
  <si>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</si>
  <si>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</si>
  <si>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</si>
  <si>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</si>
  <si>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</si>
  <si>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</si>
  <si>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</si>
  <si>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</si>
  <si>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</si>
  <si>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</si>
  <si>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</si>
  <si>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</si>
  <si>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</si>
  <si>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</si>
  <si>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</si>
  <si>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</si>
  <si>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</si>
  <si>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</si>
  <si>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</si>
  <si>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</si>
  <si>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</si>
  <si>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</si>
  <si>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</si>
  <si>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</si>
  <si>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</si>
  <si>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</si>
  <si>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</si>
  <si>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</si>
  <si>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</si>
  <si>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</si>
  <si>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</si>
  <si>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</si>
  <si>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</si>
  <si>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</si>
  <si>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</si>
  <si>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</si>
  <si>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</si>
  <si>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</si>
  <si>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</si>
  <si>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</si>
  <si>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</si>
  <si>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</si>
  <si>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</si>
  <si>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</si>
  <si>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</si>
  <si>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</si>
  <si>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</si>
  <si>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</si>
  <si>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</si>
  <si>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</si>
  <si>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</si>
  <si>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</si>
  <si>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</si>
  <si>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</si>
  <si>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</si>
  <si>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</si>
  <si>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</si>
  <si>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</si>
  <si>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</si>
  <si>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</si>
  <si>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</si>
  <si>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</si>
  <si>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</si>
  <si>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</si>
  <si>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</si>
  <si>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</si>
  <si>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</si>
  <si>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</si>
  <si>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</si>
  <si>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</si>
  <si>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</si>
  <si>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</si>
  <si>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</si>
  <si>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</si>
  <si>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</si>
  <si>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</si>
  <si>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</si>
  <si>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</si>
  <si>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</si>
  <si>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</si>
  <si>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</si>
  <si>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</si>
  <si>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</si>
  <si>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</si>
  <si>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</si>
  <si>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</si>
  <si>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</si>
  <si>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</si>
  <si>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</si>
  <si>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</si>
  <si>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</si>
  <si>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</si>
  <si>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</si>
  <si>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</si>
  <si>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</si>
  <si>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</si>
  <si>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</si>
  <si>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</si>
  <si>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</si>
  <si>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</si>
  <si>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</si>
  <si>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</si>
  <si>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</si>
  <si>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</si>
  <si>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</si>
  <si>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</si>
  <si>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</si>
  <si>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</si>
  <si>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</si>
  <si>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</si>
  <si>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</si>
  <si>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</si>
  <si>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</si>
  <si>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</si>
  <si>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</si>
  <si>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</si>
  <si>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</si>
  <si>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</si>
  <si>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</si>
  <si>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</si>
  <si>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</si>
  <si>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</si>
  <si>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</si>
  <si>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</si>
  <si>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</si>
  <si>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</si>
  <si>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</si>
  <si>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</si>
  <si>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</si>
  <si>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</si>
  <si>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</si>
  <si>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</si>
  <si>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</si>
  <si>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</si>
  <si>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</si>
  <si>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</si>
  <si>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</si>
  <si>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</si>
  <si>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</si>
  <si>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</si>
  <si>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</si>
  <si>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</si>
  <si>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</si>
  <si>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</si>
  <si>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</si>
  <si>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</si>
  <si>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</si>
  <si>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</si>
  <si>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</si>
  <si>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</si>
  <si>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</si>
  <si>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</si>
  <si>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</si>
  <si>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</si>
  <si>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</si>
  <si>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</si>
  <si>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</si>
  <si>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</si>
  <si>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</si>
  <si>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</si>
  <si>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</si>
  <si>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</si>
  <si>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</si>
  <si>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</si>
  <si>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</si>
  <si>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</si>
  <si>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</si>
  <si>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</si>
  <si>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</si>
  <si>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</si>
  <si>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</si>
  <si>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</si>
  <si>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</si>
  <si>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</si>
  <si>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</si>
  <si>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</si>
  <si>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</si>
  <si>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</si>
  <si>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</si>
  <si>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</si>
  <si>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</si>
  <si>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</si>
  <si>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</si>
  <si>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</si>
  <si>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</si>
  <si>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</si>
  <si>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</si>
  <si>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</si>
  <si>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</si>
  <si>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</si>
  <si>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</si>
  <si>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</si>
  <si>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</si>
  <si>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</si>
  <si>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</si>
  <si>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</si>
  <si>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</si>
  <si>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</si>
  <si>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</si>
  <si>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</si>
  <si>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</si>
  <si>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</si>
  <si>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</si>
  <si>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</si>
  <si>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</si>
  <si>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</si>
  <si>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</si>
  <si>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</si>
  <si>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</si>
  <si>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</si>
  <si>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</si>
  <si>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</si>
  <si>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</si>
  <si>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</si>
  <si>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</si>
  <si>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</si>
  <si>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</si>
  <si>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</si>
  <si>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</si>
  <si>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</si>
  <si>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</si>
  <si>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</si>
  <si>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</si>
  <si>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</si>
  <si>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</si>
  <si>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</si>
  <si>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</si>
  <si>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</si>
  <si>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</si>
  <si>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</si>
  <si>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</si>
  <si>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</si>
  <si>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</si>
  <si>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</si>
  <si>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</si>
  <si>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</si>
  <si>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</si>
  <si>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</si>
  <si>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</si>
  <si>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</si>
  <si>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</si>
  <si>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</si>
  <si>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</si>
  <si>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</si>
  <si>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</si>
  <si>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</si>
  <si>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</si>
  <si>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</si>
  <si>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</si>
  <si>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</si>
  <si>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</si>
  <si>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</si>
  <si>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</si>
  <si>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</si>
  <si>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</si>
  <si>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</si>
  <si>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</si>
  <si>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</si>
  <si>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</si>
  <si>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</si>
  <si>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</si>
  <si>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</si>
  <si>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</si>
  <si>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</si>
  <si>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</si>
  <si>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</si>
  <si>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</si>
  <si>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</si>
  <si>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</si>
  <si>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</si>
  <si>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</si>
  <si>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</si>
  <si>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</si>
  <si>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</si>
  <si>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</si>
  <si>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</si>
  <si>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</si>
  <si>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</si>
  <si>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</si>
  <si>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</si>
  <si>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</si>
  <si>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</si>
  <si>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</si>
  <si>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</si>
  <si>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</si>
  <si>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</si>
  <si>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</si>
  <si>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</si>
  <si>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</si>
  <si>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</si>
  <si>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</si>
  <si>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</si>
  <si>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</si>
  <si>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</si>
  <si>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</si>
  <si>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</si>
  <si>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</si>
  <si>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</si>
  <si>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</si>
  <si>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</si>
  <si>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</si>
  <si>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</si>
  <si>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</si>
  <si>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</si>
  <si>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</si>
  <si>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</si>
  <si>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</si>
  <si>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</si>
  <si>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</si>
  <si>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</si>
  <si>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</si>
  <si>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</si>
  <si>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</si>
  <si>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</si>
  <si>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</si>
  <si>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</si>
  <si>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</si>
  <si>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</si>
  <si>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</si>
  <si>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</si>
  <si>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</si>
  <si>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</si>
  <si>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</si>
  <si>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</si>
  <si>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</si>
  <si>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</si>
  <si>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</si>
  <si>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</si>
  <si>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</si>
  <si>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</si>
  <si>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</si>
  <si>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</si>
  <si>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</si>
  <si>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</si>
  <si>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</si>
  <si>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</si>
  <si>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</si>
  <si>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</si>
  <si>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</si>
  <si>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</si>
  <si>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</si>
  <si>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</si>
  <si>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</si>
  <si>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</si>
  <si>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</si>
  <si>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</si>
  <si>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</si>
  <si>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</si>
  <si>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</si>
  <si>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</si>
  <si>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</si>
  <si>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</si>
  <si>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</si>
  <si>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</si>
  <si>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</si>
  <si>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</si>
  <si>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</si>
  <si>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</si>
  <si>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</si>
  <si>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</si>
  <si>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</si>
  <si>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</si>
  <si>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</si>
  <si>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</si>
  <si>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</si>
  <si>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</si>
  <si>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</si>
  <si>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</si>
  <si>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</si>
  <si>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</si>
  <si>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</si>
  <si>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</si>
  <si>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</si>
  <si>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</si>
  <si>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</si>
  <si>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</si>
  <si>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</si>
  <si>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</si>
  <si>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</si>
  <si>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</si>
  <si>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</si>
  <si>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</si>
  <si>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</si>
  <si>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</si>
  <si>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</si>
  <si>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</si>
  <si>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</si>
  <si>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</si>
  <si>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</si>
  <si>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</si>
  <si>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</si>
  <si>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</si>
  <si>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</si>
  <si>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</si>
  <si>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</si>
  <si>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</si>
  <si>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</si>
  <si>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</si>
  <si>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</si>
  <si>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</si>
  <si>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</si>
  <si>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</si>
  <si>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</si>
  <si>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</si>
  <si>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</si>
  <si>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</si>
  <si>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</si>
  <si>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</si>
  <si>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</si>
  <si>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</si>
  <si>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</si>
  <si>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</si>
  <si>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</si>
  <si>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</si>
  <si>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</si>
  <si>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</si>
  <si>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</si>
  <si>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</si>
  <si>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</si>
  <si>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</si>
  <si>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</si>
  <si>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</si>
  <si>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</si>
  <si>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</si>
  <si>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</si>
  <si>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</si>
  <si>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</si>
  <si>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</si>
  <si>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</si>
  <si>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</si>
  <si>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</si>
  <si>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</si>
  <si>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</si>
  <si>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</si>
  <si>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</si>
  <si>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</si>
  <si>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</si>
  <si>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</si>
  <si>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</si>
  <si>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</si>
  <si>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</si>
  <si>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</si>
  <si>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</si>
  <si>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</si>
  <si>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</si>
  <si>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</si>
  <si>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</si>
  <si>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</si>
  <si>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</si>
  <si>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</si>
  <si>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</si>
  <si>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</si>
  <si>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</si>
  <si>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</si>
  <si>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</si>
  <si>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</si>
  <si>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</si>
  <si>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</si>
  <si>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</si>
  <si>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</si>
  <si>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</si>
  <si>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</si>
  <si>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</si>
  <si>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</si>
  <si>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</si>
  <si>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</si>
  <si>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</si>
  <si>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</si>
  <si>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</si>
  <si>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</si>
  <si>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</si>
  <si>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</si>
  <si>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</si>
  <si>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</si>
  <si>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</si>
  <si>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</si>
  <si>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</si>
  <si>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</si>
  <si>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</si>
  <si>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</si>
  <si>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</si>
  <si>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</si>
  <si>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</si>
  <si>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</si>
  <si>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</si>
  <si>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</si>
  <si>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</si>
  <si>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</si>
  <si>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</si>
  <si>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</si>
  <si>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</si>
  <si>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</si>
  <si>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</si>
  <si>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</si>
  <si>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</si>
  <si>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</si>
  <si>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</si>
  <si>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</si>
  <si>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</si>
  <si>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</si>
  <si>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</si>
  <si>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</si>
  <si>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</si>
  <si>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</si>
  <si>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</si>
  <si>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</si>
  <si>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</si>
  <si>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</si>
  <si>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</si>
  <si>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</si>
  <si>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</si>
  <si>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</si>
  <si>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</si>
  <si>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</si>
  <si>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</si>
  <si>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</si>
  <si>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</si>
  <si>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</si>
  <si>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</si>
  <si>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</si>
  <si>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</si>
  <si>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</si>
  <si>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</si>
  <si>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</si>
  <si>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</si>
  <si>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</si>
  <si>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</si>
  <si>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</si>
  <si>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</si>
  <si>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</si>
  <si>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</si>
  <si>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</si>
  <si>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</si>
  <si>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</si>
  <si>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</si>
  <si>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</si>
  <si>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</si>
  <si>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</si>
  <si>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</si>
  <si>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</si>
  <si>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</si>
  <si>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</si>
  <si>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</si>
  <si>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</si>
  <si>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</si>
  <si>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</si>
  <si>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</si>
  <si>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</si>
  <si>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</si>
  <si>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</si>
  <si>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</si>
  <si>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</si>
  <si>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</si>
  <si>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</si>
  <si>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</si>
  <si>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</si>
  <si>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</si>
  <si>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</si>
  <si>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</si>
  <si>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</si>
  <si>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</si>
  <si>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</si>
  <si>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</si>
  <si>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</si>
  <si>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</si>
  <si>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</si>
  <si>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</si>
  <si>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</si>
  <si>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</si>
  <si>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</si>
  <si>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</si>
  <si>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</si>
  <si>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</si>
  <si>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</si>
  <si>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</si>
  <si>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</si>
  <si>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</si>
  <si>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</si>
  <si>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</si>
  <si>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</si>
  <si>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</si>
  <si>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</si>
  <si>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</si>
  <si>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</si>
  <si>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</si>
  <si>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</si>
  <si>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</si>
  <si>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</si>
  <si>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</si>
  <si>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</si>
  <si>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</si>
  <si>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</si>
  <si>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</si>
  <si>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</si>
  <si>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</si>
  <si>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</si>
  <si>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</si>
  <si>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</si>
  <si>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</si>
  <si>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</si>
  <si>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</si>
  <si>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</si>
  <si>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</si>
  <si>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</si>
  <si>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</si>
  <si>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</si>
  <si>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</si>
  <si>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</si>
  <si>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</si>
  <si>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</si>
  <si>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</si>
  <si>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</si>
  <si>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</si>
  <si>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</si>
  <si>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</si>
  <si>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</si>
  <si>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</si>
  <si>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</si>
  <si>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</si>
  <si>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</si>
  <si>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</si>
  <si>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</si>
  <si>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</si>
  <si>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</si>
  <si>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</si>
  <si>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</si>
  <si>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</si>
  <si>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</si>
  <si>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</si>
  <si>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</si>
  <si>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</si>
  <si>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</si>
  <si>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</si>
  <si>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</si>
  <si>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</si>
  <si>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</si>
  <si>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</si>
  <si>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</si>
  <si>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</si>
  <si>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</si>
  <si>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</si>
  <si>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</si>
  <si>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</si>
  <si>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</si>
  <si>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</si>
  <si>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</si>
  <si>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</si>
  <si>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</si>
  <si>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</si>
  <si>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</si>
  <si>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</si>
  <si>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</si>
  <si>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</si>
  <si>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</si>
  <si>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</si>
  <si>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</si>
  <si>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</si>
  <si>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</si>
  <si>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</si>
  <si>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</si>
  <si>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</si>
  <si>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</si>
  <si>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</si>
  <si>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</si>
  <si>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</si>
  <si>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</si>
  <si>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</si>
  <si>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</si>
  <si>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</si>
  <si>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</si>
  <si>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</si>
  <si>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</si>
  <si>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</si>
  <si>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</si>
  <si>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</si>
  <si>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</si>
  <si>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</si>
  <si>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</si>
  <si>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</si>
  <si>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</si>
  <si>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</si>
  <si>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</si>
  <si>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</si>
  <si>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</si>
  <si>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</si>
  <si>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</si>
  <si>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</si>
  <si>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</si>
  <si>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</si>
  <si>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</si>
  <si>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</si>
  <si>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</si>
  <si>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</si>
  <si>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</si>
  <si>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</si>
  <si>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</si>
  <si>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</si>
  <si>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</si>
  <si>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</si>
  <si>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</si>
  <si>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</si>
  <si>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</si>
  <si>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</si>
  <si>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</si>
  <si>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</si>
  <si>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</si>
  <si>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</si>
  <si>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</si>
  <si>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</si>
  <si>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</si>
  <si>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</si>
  <si>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</si>
  <si>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</si>
  <si>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</si>
  <si>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</si>
  <si>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</si>
  <si>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</si>
  <si>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</si>
  <si>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</si>
  <si>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</si>
  <si>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</si>
  <si>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</si>
  <si>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</si>
  <si>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</si>
  <si>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</si>
  <si>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</si>
  <si>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</si>
  <si>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</si>
  <si>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</si>
  <si>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</si>
  <si>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</si>
  <si>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</si>
  <si>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</si>
  <si>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</si>
  <si>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</si>
  <si>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</si>
  <si>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</si>
  <si>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</si>
  <si>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</si>
  <si>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</si>
  <si>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</si>
  <si>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</si>
  <si>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</si>
  <si>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</si>
  <si>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</si>
  <si>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</si>
  <si>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</si>
  <si>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</si>
  <si>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</si>
  <si>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</si>
  <si>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</si>
  <si>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</si>
  <si>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</si>
  <si>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</si>
  <si>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</si>
  <si>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</si>
  <si>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</si>
  <si>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</si>
  <si>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</si>
  <si>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</si>
  <si>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</si>
  <si>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</si>
  <si>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</si>
  <si>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</si>
  <si>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</si>
  <si>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</si>
  <si>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</si>
  <si>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</si>
  <si>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</si>
  <si>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</si>
  <si>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</si>
  <si>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</si>
  <si>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</si>
  <si>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</si>
  <si>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</si>
  <si>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</si>
  <si>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</si>
  <si>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</si>
  <si>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</si>
  <si>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</si>
  <si>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</si>
  <si>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</si>
  <si>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</si>
  <si>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</si>
  <si>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</si>
  <si>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</si>
  <si>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</si>
  <si>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</si>
  <si>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</si>
  <si>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</si>
  <si>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</si>
  <si>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</si>
  <si>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</si>
  <si>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</si>
  <si>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</si>
  <si>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</si>
  <si>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</si>
  <si>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</si>
  <si>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</si>
  <si>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</si>
  <si>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</si>
  <si>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</si>
  <si>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</si>
  <si>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</si>
  <si>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</si>
  <si>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</si>
  <si>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</si>
  <si>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</si>
  <si>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</si>
  <si>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</si>
  <si>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</si>
  <si>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</si>
  <si>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</si>
  <si>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</si>
  <si>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</si>
  <si>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</si>
  <si>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</si>
  <si>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</si>
  <si>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</si>
  <si>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</si>
  <si>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</si>
  <si>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</si>
  <si>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</si>
  <si>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</si>
  <si>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</si>
  <si>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</si>
  <si>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</si>
  <si>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</si>
  <si>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</si>
  <si>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</si>
  <si>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</si>
  <si>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</si>
  <si>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</si>
  <si>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</si>
  <si>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</si>
  <si>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</si>
  <si>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</si>
  <si>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</si>
  <si>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</si>
  <si>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</si>
  <si>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</si>
  <si>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</si>
  <si>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</si>
  <si>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</si>
  <si>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</si>
  <si>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</si>
  <si>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</si>
  <si>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</si>
  <si>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</si>
  <si>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</si>
  <si>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</si>
  <si>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</si>
  <si>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</si>
  <si>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</si>
  <si>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</si>
  <si>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</si>
  <si>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</si>
  <si>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</si>
  <si>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</si>
  <si>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</si>
  <si>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</si>
  <si>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</si>
  <si>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</si>
  <si>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</si>
  <si>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</si>
  <si>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</si>
  <si>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</si>
  <si>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</si>
  <si>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</si>
  <si>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</si>
  <si>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</si>
  <si>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</si>
  <si>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</si>
  <si>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</si>
  <si>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</si>
  <si>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</si>
  <si>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</si>
  <si>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</si>
  <si>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</si>
  <si>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</si>
  <si>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</si>
  <si>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</si>
  <si>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</si>
  <si>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</si>
  <si>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</si>
  <si>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</si>
  <si>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</si>
  <si>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</si>
  <si>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</si>
  <si>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</si>
  <si>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</si>
  <si>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</si>
  <si>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</si>
  <si>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</si>
  <si>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</si>
  <si>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</si>
  <si>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</si>
  <si>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</si>
  <si>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</si>
  <si>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</si>
  <si>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</si>
  <si>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</si>
  <si>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</si>
  <si>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</si>
  <si>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</si>
  <si>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</si>
  <si>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</si>
  <si>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</si>
  <si>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</si>
  <si>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</si>
  <si>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</si>
  <si>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</si>
  <si>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</si>
  <si>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</si>
  <si>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</si>
  <si>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</si>
  <si>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</si>
  <si>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</si>
  <si>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</si>
  <si>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</si>
  <si>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</si>
  <si>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</si>
  <si>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</si>
  <si>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</si>
  <si>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</si>
  <si>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</si>
  <si>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</si>
  <si>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</si>
  <si>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</si>
  <si>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</si>
  <si>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</si>
  <si>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</si>
  <si>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</si>
  <si>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</si>
  <si>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</si>
  <si>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</si>
  <si>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</si>
  <si>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</si>
  <si>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</si>
  <si>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</si>
  <si>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</si>
  <si>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</si>
  <si>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</si>
  <si>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</si>
  <si>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</si>
  <si>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</si>
  <si>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</si>
  <si>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</si>
  <si>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</si>
  <si>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</si>
  <si>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</si>
  <si>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</si>
  <si>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</si>
  <si>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</si>
  <si>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</si>
  <si>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</si>
  <si>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</si>
  <si>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</si>
  <si>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</si>
  <si>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</si>
  <si>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</si>
  <si>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</si>
  <si>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</si>
  <si>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</si>
  <si>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</si>
  <si>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</si>
  <si>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</si>
  <si>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</si>
  <si>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</si>
  <si>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</si>
  <si>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</si>
  <si>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</si>
  <si>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</si>
  <si>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</si>
  <si>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</si>
  <si>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</si>
  <si>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</si>
  <si>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</si>
  <si>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</si>
  <si>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</si>
  <si>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</si>
  <si>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</si>
  <si>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</si>
  <si>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</si>
  <si>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</si>
  <si>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</si>
  <si>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</si>
  <si>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</si>
  <si>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</si>
  <si>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</si>
  <si>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</si>
  <si>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</si>
  <si>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</si>
  <si>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</si>
  <si>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</si>
  <si>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</si>
  <si>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</si>
  <si>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</si>
  <si>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</si>
  <si>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</si>
  <si>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</si>
  <si>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</si>
  <si>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</si>
  <si>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</si>
  <si>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</si>
  <si>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</si>
  <si>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</si>
  <si>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</si>
  <si>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</si>
  <si>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</si>
  <si>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</si>
  <si>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</si>
  <si>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</si>
  <si>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</si>
  <si>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</si>
  <si>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</si>
  <si>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</si>
  <si>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</si>
  <si>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</si>
  <si>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</si>
  <si>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</si>
  <si>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</si>
  <si>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</si>
  <si>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</si>
  <si>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</si>
  <si>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</si>
  <si>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</si>
  <si>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</si>
  <si>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</si>
  <si>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</si>
  <si>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</si>
  <si>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</si>
  <si>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</si>
  <si>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</si>
  <si>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</si>
  <si>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</si>
  <si>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</si>
  <si>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</si>
  <si>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</si>
  <si>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</si>
  <si>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</si>
  <si>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</si>
  <si>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</si>
  <si>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</si>
  <si>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</si>
  <si>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</si>
  <si>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</si>
  <si>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</si>
  <si>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</si>
  <si>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</si>
  <si>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</si>
  <si>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</si>
  <si>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</si>
  <si>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</si>
  <si>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</si>
  <si>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</si>
  <si>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</si>
  <si>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</si>
  <si>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</si>
  <si>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</si>
  <si>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</si>
  <si>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</si>
  <si>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</si>
  <si>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</si>
  <si>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</si>
  <si>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</si>
  <si>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</si>
  <si>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</si>
  <si>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</si>
  <si>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</si>
  <si>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</si>
  <si>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</si>
  <si>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</si>
  <si>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</si>
  <si>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</si>
  <si>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</si>
  <si>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</si>
  <si>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</si>
  <si>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</si>
  <si>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</si>
  <si>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</si>
  <si>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</si>
  <si>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</si>
  <si>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</si>
  <si>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</si>
  <si>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</si>
  <si>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</si>
  <si>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</si>
  <si>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</si>
  <si>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</si>
  <si>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</si>
  <si>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</si>
  <si>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</si>
  <si>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</si>
  <si>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</si>
  <si>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</si>
  <si>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</si>
  <si>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</si>
  <si>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</si>
  <si>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</si>
  <si>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</si>
  <si>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</si>
  <si>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</si>
  <si>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</si>
  <si>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</si>
  <si>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</si>
  <si>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</si>
  <si>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</si>
  <si>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</si>
  <si>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</si>
  <si>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</si>
  <si>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</si>
  <si>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</si>
  <si>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</si>
  <si>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</si>
  <si>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</si>
  <si>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</si>
  <si>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</si>
  <si>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</si>
  <si>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</si>
  <si>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</si>
  <si>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</si>
  <si>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</si>
  <si>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</si>
  <si>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</si>
  <si>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</si>
  <si>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</si>
  <si>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</si>
  <si>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</si>
  <si>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</si>
  <si>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</si>
  <si>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</si>
  <si>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</si>
  <si>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</si>
  <si>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</si>
  <si>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</si>
  <si>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</si>
  <si>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</si>
  <si>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</si>
  <si>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</si>
  <si>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</si>
  <si>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</si>
  <si>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</si>
  <si>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</si>
  <si>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</si>
  <si>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</si>
  <si>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</si>
  <si>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</si>
  <si>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</si>
  <si>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</si>
  <si>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</si>
  <si>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</si>
  <si>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</si>
  <si>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</si>
  <si>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</si>
  <si>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</si>
  <si>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</si>
  <si>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</si>
  <si>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</si>
  <si>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</si>
  <si>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</si>
  <si>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</si>
  <si>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</si>
  <si>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</si>
  <si>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</si>
  <si>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</si>
  <si>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</si>
  <si>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</si>
  <si>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</si>
  <si>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</si>
  <si>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</si>
  <si>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</si>
  <si>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</si>
  <si>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</si>
  <si>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</si>
  <si>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</si>
  <si>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</si>
  <si>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</si>
  <si>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</si>
  <si>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</si>
  <si>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</si>
  <si>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</si>
  <si>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</si>
  <si>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</si>
  <si>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</si>
  <si>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</si>
  <si>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</si>
  <si>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</si>
  <si>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</si>
  <si>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</si>
  <si>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</si>
  <si>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</si>
  <si>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</si>
  <si>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</si>
  <si>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</si>
  <si>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</si>
  <si>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</si>
  <si>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</si>
  <si>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</si>
  <si>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</si>
  <si>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</si>
  <si>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</si>
  <si>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</si>
  <si>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</si>
  <si>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</si>
  <si>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</si>
  <si>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</si>
  <si>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</si>
  <si>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</si>
  <si>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</si>
  <si>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</si>
  <si>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</si>
  <si>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</si>
  <si>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</si>
  <si>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</si>
  <si>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</si>
  <si>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</si>
  <si>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</si>
  <si>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</si>
  <si>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</si>
  <si>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</si>
  <si>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</si>
  <si>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</si>
  <si>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</si>
  <si>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</si>
  <si>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</si>
  <si>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</si>
  <si>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</si>
  <si>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</si>
  <si>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</si>
  <si>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</si>
  <si>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</si>
  <si>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</si>
  <si>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</si>
  <si>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</si>
  <si>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</si>
  <si>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</si>
  <si>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</si>
  <si>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</si>
  <si>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</si>
  <si>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</si>
  <si>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</si>
  <si>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</si>
  <si>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</si>
  <si>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</si>
  <si>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</si>
  <si>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</si>
  <si>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</si>
  <si>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</si>
  <si>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</si>
  <si>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</si>
  <si>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</si>
  <si>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</si>
  <si>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</si>
  <si>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</si>
  <si>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</si>
  <si>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</si>
  <si>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</si>
  <si>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</si>
  <si>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</si>
  <si>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</si>
  <si>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</si>
  <si>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</si>
  <si>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</si>
  <si>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</si>
  <si>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</si>
  <si>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</si>
  <si>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</si>
  <si>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</si>
  <si>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</si>
  <si>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</si>
  <si>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</si>
  <si>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</si>
  <si>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</si>
  <si>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</si>
  <si>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</si>
  <si>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</si>
  <si>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</si>
  <si>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</si>
  <si>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</si>
  <si>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</si>
  <si>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</si>
  <si>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</si>
  <si>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</si>
  <si>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</si>
  <si>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</si>
  <si>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</si>
  <si>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</si>
  <si>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</si>
  <si>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</si>
  <si>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</si>
  <si>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</si>
  <si>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</si>
  <si>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</si>
  <si>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</si>
  <si>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</si>
  <si>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</si>
  <si>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</si>
  <si>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</si>
  <si>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</si>
  <si>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</si>
  <si>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</si>
  <si>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</si>
  <si>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</si>
  <si>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</si>
  <si>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</si>
  <si>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</si>
  <si>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</si>
  <si>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</si>
  <si>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</si>
  <si>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</si>
  <si>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</si>
  <si>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</si>
  <si>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</si>
  <si>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</si>
  <si>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</si>
  <si>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</si>
  <si>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</si>
  <si>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</si>
  <si>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</si>
  <si>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</si>
  <si>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</si>
  <si>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</si>
  <si>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</si>
  <si>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</si>
  <si>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</si>
  <si>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</si>
  <si>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</si>
  <si>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</si>
  <si>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</si>
  <si>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</si>
  <si>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</si>
  <si>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</si>
  <si>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</si>
  <si>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</si>
  <si>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</si>
  <si>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</si>
  <si>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</si>
  <si>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</si>
  <si>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</si>
  <si>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</si>
  <si>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</si>
  <si>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</si>
  <si>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</si>
  <si>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</si>
  <si>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</si>
  <si>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</si>
  <si>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</si>
  <si>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</si>
  <si>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</si>
  <si>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</si>
  <si>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</si>
  <si>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</si>
  <si>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</si>
  <si>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</si>
  <si>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</si>
  <si>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</si>
  <si>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</si>
  <si>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</si>
  <si>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</si>
  <si>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</si>
  <si>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</si>
  <si>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</si>
  <si>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</si>
  <si>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</si>
  <si>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</si>
  <si>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</si>
  <si>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</si>
  <si>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</si>
  <si>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</si>
  <si>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</si>
  <si>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</si>
  <si>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</si>
  <si>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</si>
  <si>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</si>
  <si>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</si>
  <si>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</si>
  <si>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</si>
  <si>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</si>
  <si>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</si>
  <si>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</si>
  <si>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</si>
  <si>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</si>
  <si>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</si>
  <si>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</si>
  <si>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</si>
  <si>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</si>
  <si>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</si>
  <si>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</si>
  <si>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</si>
  <si>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</si>
  <si>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</si>
  <si>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</si>
  <si>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</si>
  <si>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</si>
  <si>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</si>
  <si>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</si>
  <si>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</si>
  <si>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</si>
  <si>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</si>
  <si>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</si>
  <si>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</si>
  <si>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</si>
  <si>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</si>
  <si>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</si>
  <si>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</si>
  <si>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</si>
  <si>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</si>
  <si>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</si>
  <si>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</si>
  <si>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</si>
  <si>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</si>
  <si>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</si>
  <si>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</si>
  <si>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</si>
  <si>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</si>
  <si>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</si>
  <si>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</si>
  <si>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</si>
  <si>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</si>
  <si>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</si>
  <si>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</si>
  <si>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</si>
  <si>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</si>
  <si>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</si>
  <si>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</si>
  <si>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</si>
  <si>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</si>
  <si>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</si>
  <si>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</si>
  <si>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</si>
  <si>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</si>
  <si>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</si>
  <si>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</si>
  <si>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</si>
  <si>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</si>
  <si>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</si>
  <si>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</si>
  <si>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</si>
  <si>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</si>
  <si>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</si>
  <si>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</si>
  <si>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</si>
  <si>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</si>
  <si>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</si>
  <si>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</si>
  <si>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</si>
  <si>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</si>
  <si>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</si>
  <si>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</si>
  <si>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</si>
  <si>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</si>
  <si>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</si>
  <si>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</si>
  <si>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</si>
  <si>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</si>
  <si>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</si>
  <si>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</si>
  <si>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</si>
  <si>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</si>
  <si>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</si>
  <si>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</si>
  <si>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</si>
  <si>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</si>
  <si>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</si>
  <si>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</si>
  <si>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</si>
  <si>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</si>
  <si>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</si>
  <si>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</si>
  <si>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</si>
  <si>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</si>
  <si>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</si>
  <si>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</si>
  <si>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</si>
  <si>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</si>
  <si>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</si>
  <si>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</si>
  <si>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</si>
  <si>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</si>
  <si>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</si>
  <si>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</si>
  <si>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</si>
  <si>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</si>
  <si>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</si>
  <si>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</si>
  <si>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</si>
  <si>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</si>
  <si>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</si>
  <si>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</si>
  <si>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</si>
  <si>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</si>
  <si>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</si>
  <si>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</si>
  <si>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</si>
  <si>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</si>
  <si>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</si>
  <si>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</si>
  <si>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</si>
  <si>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</si>
  <si>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</si>
  <si>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</si>
  <si>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</si>
  <si>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</si>
  <si>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</si>
  <si>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</si>
  <si>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</si>
  <si>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</si>
  <si>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</si>
  <si>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</si>
  <si>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</si>
  <si>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</si>
  <si>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</si>
  <si>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</si>
  <si>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</si>
  <si>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</si>
  <si>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</si>
  <si>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</si>
  <si>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</si>
  <si>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</si>
  <si>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</si>
  <si>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</si>
  <si>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</si>
  <si>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</si>
  <si>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</si>
  <si>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</si>
  <si>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</si>
  <si>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</si>
  <si>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</si>
  <si>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</si>
  <si>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</si>
  <si>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</si>
  <si>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</si>
  <si>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</si>
  <si>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</si>
  <si>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</si>
  <si>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</si>
  <si>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</si>
  <si>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</si>
  <si>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</si>
  <si>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</si>
  <si>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</si>
  <si>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</si>
  <si>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</si>
  <si>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</si>
  <si>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</si>
  <si>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</si>
  <si>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</si>
  <si>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</si>
  <si>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</si>
  <si>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</si>
  <si>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</si>
  <si>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</si>
  <si>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</si>
  <si>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</si>
  <si>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</si>
  <si>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</si>
  <si>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</si>
  <si>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</si>
  <si>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</si>
  <si>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</si>
  <si>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</si>
  <si>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</si>
  <si>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</si>
  <si>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</si>
  <si>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</si>
  <si>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</si>
  <si>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</si>
  <si>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</si>
  <si>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</si>
  <si>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</si>
  <si>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</si>
  <si>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</si>
  <si>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</si>
  <si>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</si>
  <si>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</si>
  <si>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</si>
  <si>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</si>
  <si>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</si>
  <si>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</si>
  <si>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</si>
  <si>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</si>
  <si>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</si>
  <si>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</si>
  <si>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</si>
  <si>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</si>
  <si>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</si>
  <si>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</si>
  <si>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</si>
  <si>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</si>
  <si>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</si>
  <si>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</si>
  <si>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</si>
  <si>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</si>
  <si>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</si>
  <si>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</si>
  <si>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</si>
  <si>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</si>
  <si>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</si>
  <si>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</si>
  <si>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</si>
  <si>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</si>
  <si>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</si>
  <si>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</si>
  <si>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</si>
  <si>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</si>
  <si>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</si>
  <si>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</si>
  <si>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</si>
  <si>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</si>
  <si>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</si>
  <si>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</si>
  <si>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</si>
  <si>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</si>
  <si>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</si>
  <si>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</si>
  <si>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</si>
  <si>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</si>
  <si>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</si>
  <si>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</si>
  <si>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</si>
  <si>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</si>
  <si>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</si>
  <si>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</si>
  <si>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</si>
  <si>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</si>
  <si>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</si>
  <si>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</si>
  <si>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</si>
  <si>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</si>
  <si>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</si>
  <si>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</si>
  <si>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</si>
  <si>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</si>
  <si>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</si>
  <si>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</si>
  <si>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</si>
  <si>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</si>
  <si>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</si>
  <si>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</si>
  <si>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</si>
  <si>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</si>
  <si>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</si>
  <si>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</si>
  <si>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</si>
  <si>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</si>
  <si>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</si>
  <si>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</si>
  <si>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</si>
  <si>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</si>
  <si>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</si>
  <si>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</si>
  <si>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</si>
  <si>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</si>
  <si>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</si>
  <si>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</si>
  <si>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</si>
  <si>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</si>
  <si>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</si>
  <si>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</si>
  <si>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</si>
  <si>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</si>
  <si>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</si>
  <si>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</si>
  <si>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</si>
  <si>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</si>
  <si>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</si>
  <si>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</si>
  <si>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</si>
  <si>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</si>
  <si>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</si>
  <si>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</si>
  <si>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</si>
  <si>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</si>
  <si>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</si>
  <si>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</si>
  <si>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</si>
  <si>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</si>
  <si>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</si>
  <si>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</si>
  <si>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</si>
  <si>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</si>
  <si>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</si>
  <si>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</si>
  <si>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</si>
  <si>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</si>
  <si>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</si>
  <si>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</si>
  <si>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</si>
  <si>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</si>
  <si>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</si>
  <si>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</si>
  <si>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</si>
  <si>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</si>
  <si>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</si>
  <si>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</si>
  <si>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</si>
  <si>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</si>
  <si>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</si>
  <si>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</si>
  <si>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</si>
  <si>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</si>
  <si>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</si>
  <si>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</si>
  <si>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</si>
  <si>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</si>
  <si>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</si>
  <si>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</si>
  <si>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</si>
  <si>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</si>
  <si>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</si>
  <si>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</si>
  <si>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</si>
  <si>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</si>
  <si>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</si>
  <si>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</si>
  <si>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</si>
  <si>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</si>
  <si>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</si>
  <si>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</si>
  <si>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</si>
  <si>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</si>
  <si>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</si>
  <si>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</si>
  <si>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</si>
  <si>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</si>
  <si>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</si>
  <si>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</si>
  <si>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</si>
  <si>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</si>
  <si>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</si>
  <si>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</si>
  <si>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</si>
  <si>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</si>
  <si>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</si>
  <si>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</si>
  <si>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</si>
  <si>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</si>
  <si>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</si>
  <si>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</si>
  <si>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</si>
  <si>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</si>
  <si>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</si>
  <si>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</si>
  <si>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</si>
  <si>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</si>
  <si>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</si>
  <si>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</si>
  <si>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</si>
  <si>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</si>
  <si>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</si>
  <si>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</si>
  <si>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</si>
  <si>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</si>
  <si>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</si>
  <si>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</si>
  <si>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</si>
  <si>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</si>
  <si>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</si>
  <si>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</si>
  <si>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</si>
  <si>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</si>
  <si>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</si>
  <si>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</si>
  <si>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</si>
  <si>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</si>
  <si>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</si>
  <si>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</si>
  <si>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</si>
  <si>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</si>
  <si>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</si>
  <si>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</si>
  <si>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</si>
  <si>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</si>
  <si>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</si>
  <si>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</si>
  <si>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</si>
  <si>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</si>
  <si>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</si>
  <si>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</si>
  <si>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</si>
  <si>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</si>
  <si>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</si>
  <si>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</si>
  <si>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</si>
  <si>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</si>
  <si>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</si>
  <si>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</si>
  <si>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</si>
  <si>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</si>
  <si>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</si>
  <si>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</si>
  <si>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</si>
  <si>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</si>
  <si>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</si>
  <si>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</si>
  <si>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</si>
  <si>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</si>
  <si>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</si>
  <si>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</si>
  <si>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</si>
  <si>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</si>
  <si>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</si>
  <si>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</si>
  <si>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</si>
  <si>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</si>
  <si>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</si>
  <si>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</si>
  <si>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</si>
  <si>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</si>
  <si>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</si>
  <si>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</si>
  <si>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</si>
  <si>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</si>
  <si>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</si>
  <si>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</si>
  <si>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</si>
  <si>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</si>
  <si>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</si>
  <si>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</si>
  <si>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</si>
  <si>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</si>
  <si>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</si>
  <si>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</si>
  <si>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</si>
  <si>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</si>
  <si>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</si>
  <si>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</si>
  <si>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</si>
  <si>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</si>
  <si>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</si>
  <si>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</si>
  <si>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</si>
  <si>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</si>
  <si>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</si>
  <si>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</si>
  <si>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</si>
  <si>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</si>
  <si>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</si>
  <si>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</si>
  <si>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</si>
  <si>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</si>
  <si>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</si>
  <si>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</si>
  <si>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</si>
  <si>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</si>
  <si>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</si>
  <si>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</si>
  <si>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</si>
  <si>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</si>
  <si>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</si>
  <si>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</si>
  <si>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</si>
  <si>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</si>
  <si>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</si>
  <si>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</si>
  <si>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</si>
  <si>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</si>
  <si>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</si>
  <si>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</si>
  <si>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</si>
  <si>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</si>
  <si>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</si>
  <si>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</si>
  <si>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</si>
  <si>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</si>
  <si>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</si>
  <si>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</si>
  <si>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</si>
  <si>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</si>
  <si>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</si>
  <si>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</si>
  <si>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</si>
  <si>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</si>
  <si>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</si>
  <si>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</si>
  <si>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</si>
  <si>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</si>
  <si>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</si>
  <si>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</si>
  <si>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</si>
  <si>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</si>
  <si>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</si>
  <si>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</si>
  <si>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</si>
  <si>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</si>
  <si>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</si>
  <si>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</si>
  <si>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</si>
  <si>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</si>
  <si>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</si>
  <si>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</si>
  <si>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</si>
  <si>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</si>
  <si>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</si>
  <si>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</si>
  <si>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</si>
  <si>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</si>
  <si>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</si>
  <si>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</si>
  <si>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</si>
  <si>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</si>
  <si>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</si>
  <si>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</si>
  <si>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</si>
  <si>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</si>
  <si>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</si>
  <si>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</si>
  <si>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</si>
  <si>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</si>
  <si>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</si>
  <si>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</si>
  <si>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</si>
  <si>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</si>
  <si>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</si>
  <si>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</si>
  <si>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</si>
  <si>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</si>
  <si>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</si>
  <si>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</si>
  <si>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</si>
  <si>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</si>
  <si>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</si>
  <si>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</si>
  <si>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</si>
  <si>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</si>
  <si>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</si>
  <si>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</si>
  <si>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</si>
  <si>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</si>
  <si>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</si>
  <si>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</si>
  <si>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</si>
  <si>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</si>
  <si>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</si>
  <si>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</si>
  <si>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</si>
  <si>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</si>
  <si>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</si>
  <si>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</si>
  <si>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</si>
  <si>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</si>
  <si>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</si>
  <si>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</si>
  <si>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</si>
  <si>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</si>
  <si>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</si>
  <si>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</si>
  <si>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</si>
  <si>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</si>
  <si>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</si>
  <si>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</si>
  <si>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</si>
  <si>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</si>
  <si>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</si>
  <si>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</si>
  <si>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</si>
  <si>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</si>
  <si>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</si>
  <si>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</si>
  <si>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</si>
  <si>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</si>
  <si>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</si>
  <si>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</si>
  <si>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</si>
  <si>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</si>
  <si>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</si>
  <si>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</si>
  <si>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</si>
  <si>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</si>
  <si>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</si>
  <si>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</si>
  <si>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</si>
  <si>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</si>
  <si>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</si>
  <si>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</si>
  <si>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</si>
  <si>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</si>
  <si>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</si>
  <si>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</si>
  <si>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</si>
  <si>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</si>
  <si>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</si>
  <si>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</si>
  <si>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</si>
  <si>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</si>
  <si>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</si>
  <si>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</si>
  <si>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</si>
  <si>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</si>
  <si>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</si>
  <si>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</si>
  <si>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</si>
  <si>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</si>
  <si>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</si>
  <si>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</si>
  <si>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</si>
  <si>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</si>
  <si>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</si>
  <si>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</si>
  <si>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</si>
  <si>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</si>
  <si>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</si>
  <si>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</si>
  <si>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</si>
  <si>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</si>
  <si>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</si>
  <si>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</si>
  <si>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</si>
  <si>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</si>
  <si>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</si>
  <si>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</si>
  <si>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</si>
  <si>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</si>
  <si>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</si>
  <si>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</si>
  <si>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</si>
  <si>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</si>
  <si>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</si>
  <si>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</si>
  <si>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</si>
  <si>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</si>
  <si>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</si>
  <si>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</si>
  <si>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</si>
  <si>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</si>
  <si>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</si>
  <si>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</si>
  <si>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</si>
  <si>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</si>
  <si>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</si>
  <si>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</si>
  <si>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</si>
  <si>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</si>
  <si>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</si>
  <si>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</si>
  <si>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</si>
  <si>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</si>
  <si>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</si>
  <si>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</si>
  <si>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</si>
  <si>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</si>
  <si>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</si>
  <si>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</si>
  <si>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</si>
  <si>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</si>
  <si>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</si>
  <si>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</si>
  <si>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</si>
  <si>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</si>
  <si>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</si>
  <si>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</si>
  <si>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</si>
  <si>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</si>
  <si>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</si>
  <si>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</si>
  <si>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</si>
  <si>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</si>
  <si>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</si>
  <si>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</si>
  <si>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</si>
  <si>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</si>
  <si>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</si>
  <si>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</si>
  <si>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</si>
  <si>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</si>
  <si>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</si>
  <si>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</si>
  <si>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</si>
  <si>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</si>
  <si>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</si>
  <si>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</si>
  <si>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</si>
  <si>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</si>
  <si>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</si>
  <si>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</si>
  <si>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</si>
  <si>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</si>
  <si>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</si>
  <si>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</si>
  <si>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</si>
  <si>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</si>
  <si>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</si>
  <si>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</si>
  <si>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</si>
  <si>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</si>
  <si>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</si>
  <si>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</si>
  <si>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</si>
  <si>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</si>
  <si>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</si>
  <si>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</si>
  <si>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</si>
  <si>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</si>
  <si>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</si>
  <si>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</si>
  <si>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</si>
  <si>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</si>
  <si>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</si>
  <si>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</si>
  <si>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</si>
  <si>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</si>
  <si>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</si>
  <si>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</si>
  <si>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</si>
  <si>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</si>
  <si>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</si>
  <si>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</si>
  <si>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</si>
  <si>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</si>
  <si>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</si>
  <si>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</si>
  <si>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</si>
  <si>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</si>
  <si>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</si>
  <si>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</si>
  <si>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</si>
  <si>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</si>
  <si>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</si>
  <si>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</si>
  <si>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</si>
  <si>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</si>
  <si>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</si>
  <si>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</si>
  <si>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</si>
  <si>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</si>
  <si>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</si>
  <si>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</si>
  <si>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</si>
  <si>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</si>
  <si>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</si>
  <si>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</si>
  <si>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</si>
  <si>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</si>
  <si>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</si>
  <si>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</si>
  <si>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</si>
  <si>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</si>
  <si>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</si>
  <si>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</si>
  <si>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</si>
  <si>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</si>
  <si>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</si>
  <si>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</si>
  <si>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</si>
  <si>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</si>
  <si>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</si>
  <si>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</si>
  <si>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</si>
  <si>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</si>
  <si>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</si>
  <si>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</si>
  <si>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</si>
  <si>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</si>
  <si>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</si>
  <si>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</si>
  <si>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</si>
  <si>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</si>
  <si>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</si>
  <si>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</si>
  <si>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</si>
  <si>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</si>
  <si>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</si>
  <si>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</si>
  <si>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</si>
  <si>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</si>
  <si>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</si>
  <si>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</si>
  <si>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</si>
  <si>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</si>
  <si>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</si>
  <si>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</si>
  <si>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</si>
  <si>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</si>
  <si>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</si>
  <si>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</si>
  <si>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</si>
  <si>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</si>
  <si>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</si>
  <si>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</si>
  <si>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</si>
  <si>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</si>
  <si>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</si>
  <si>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</si>
  <si>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</si>
  <si>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</si>
  <si>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</si>
  <si>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</si>
  <si>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</si>
  <si>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</si>
  <si>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</si>
  <si>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</si>
  <si>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</si>
  <si>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</si>
  <si>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</si>
  <si>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</si>
  <si>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</si>
  <si>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</si>
  <si>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</si>
  <si>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</si>
  <si>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</si>
  <si>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</si>
  <si>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</si>
  <si>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</si>
  <si>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</si>
  <si>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</si>
  <si>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</si>
  <si>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</si>
  <si>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</si>
  <si>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</si>
  <si>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</si>
  <si>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</si>
  <si>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</si>
  <si>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</si>
  <si>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</si>
  <si>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</si>
  <si>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</si>
  <si>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</si>
  <si>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</si>
  <si>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</si>
  <si>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</si>
  <si>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</si>
  <si>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</si>
  <si>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</si>
  <si>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</si>
  <si>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</si>
  <si>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</si>
  <si>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</si>
  <si>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</si>
  <si>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</si>
  <si>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</si>
  <si>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</si>
  <si>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</si>
  <si>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</si>
  <si>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</si>
  <si>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</si>
  <si>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</si>
  <si>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</si>
  <si>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</si>
  <si>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</si>
  <si>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</si>
  <si>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</si>
  <si>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</si>
  <si>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</si>
  <si>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</si>
  <si>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</si>
  <si>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</si>
  <si>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</si>
  <si>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</si>
  <si>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</si>
  <si>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</si>
  <si>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</si>
  <si>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</si>
  <si>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</si>
  <si>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</si>
  <si>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</si>
  <si>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</si>
  <si>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</si>
  <si>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</si>
  <si>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</si>
  <si>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</si>
  <si>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</si>
  <si>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</si>
  <si>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</si>
  <si>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</si>
  <si>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</si>
  <si>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</si>
  <si>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</si>
  <si>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</si>
  <si>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</si>
  <si>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</si>
  <si>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</si>
  <si>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</si>
  <si>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</si>
  <si>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</si>
  <si>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</si>
  <si>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</si>
  <si>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</si>
  <si>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</si>
  <si>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</si>
  <si>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</si>
  <si>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</si>
  <si>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</si>
  <si>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</si>
  <si>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</si>
  <si>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</si>
  <si>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</si>
  <si>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</si>
  <si>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</si>
  <si>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</si>
  <si>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</si>
  <si>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</si>
  <si>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</si>
  <si>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</si>
  <si>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</si>
  <si>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</si>
  <si>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</si>
  <si>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</si>
  <si>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</si>
  <si>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</si>
  <si>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</si>
  <si>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</si>
  <si>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</si>
  <si>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</si>
  <si>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</si>
  <si>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</si>
  <si>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</si>
  <si>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</si>
  <si>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</si>
  <si>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</si>
  <si>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</si>
  <si>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</si>
  <si>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</si>
  <si>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</si>
  <si>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</si>
  <si>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</si>
  <si>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</si>
  <si>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</si>
  <si>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</si>
  <si>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</si>
  <si>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</si>
  <si>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</si>
  <si>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</si>
  <si>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</si>
  <si>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</si>
  <si>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</si>
  <si>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</si>
  <si>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</si>
  <si>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</si>
  <si>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</si>
  <si>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</si>
  <si>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</si>
  <si>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</si>
  <si>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</si>
  <si>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</si>
  <si>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</si>
  <si>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</si>
  <si>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</si>
  <si>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</si>
  <si>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</si>
  <si>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</si>
  <si>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</si>
  <si>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</si>
  <si>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</si>
  <si>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</si>
  <si>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</si>
  <si>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</si>
  <si>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</si>
  <si>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</si>
  <si>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</si>
  <si>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</si>
  <si>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</si>
  <si>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</si>
  <si>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</si>
  <si>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</si>
  <si>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</si>
  <si>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</si>
  <si>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</si>
  <si>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</si>
  <si>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</si>
  <si>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</si>
  <si>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</si>
  <si>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</si>
  <si>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</si>
  <si>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</si>
  <si>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</si>
  <si>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</si>
  <si>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</si>
  <si>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</si>
  <si>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</si>
  <si>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</si>
  <si>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</si>
  <si>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</si>
  <si>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</si>
  <si>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</si>
  <si>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</si>
  <si>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</si>
  <si>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</si>
  <si>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</si>
  <si>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</si>
  <si>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</si>
  <si>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</si>
  <si>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</si>
  <si>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</si>
  <si>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</si>
  <si>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</si>
  <si>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</si>
  <si>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</si>
  <si>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</si>
  <si>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</si>
  <si>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</si>
  <si>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</si>
  <si>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</si>
  <si>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</si>
  <si>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</si>
  <si>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</si>
  <si>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</si>
  <si>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</si>
  <si>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</si>
  <si>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</si>
  <si>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</si>
  <si>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</si>
  <si>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</si>
  <si>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</si>
  <si>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</si>
  <si>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</si>
  <si>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</si>
  <si>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</si>
  <si>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</si>
  <si>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</si>
  <si>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</si>
  <si>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</si>
  <si>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</si>
  <si>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</si>
  <si>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</si>
  <si>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</si>
  <si>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</si>
  <si>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</si>
  <si>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</si>
  <si>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</si>
  <si>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</si>
  <si>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</si>
  <si>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</si>
  <si>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</si>
  <si>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</si>
  <si>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</si>
  <si>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</si>
  <si>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</si>
  <si>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</si>
  <si>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</si>
  <si>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</si>
  <si>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</si>
  <si>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</si>
  <si>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</si>
  <si>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</si>
  <si>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</si>
  <si>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</si>
  <si>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</si>
  <si>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</si>
  <si>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</si>
  <si>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</si>
  <si>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</si>
  <si>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</si>
  <si>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</si>
  <si>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</si>
  <si>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</si>
  <si>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</si>
  <si>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</si>
  <si>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</si>
  <si>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</si>
  <si>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</si>
  <si>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</si>
  <si>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</si>
  <si>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</si>
  <si>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</si>
  <si>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</si>
  <si>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</si>
  <si>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</si>
  <si>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</si>
  <si>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</si>
  <si>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</si>
  <si>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</si>
  <si>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</si>
  <si>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</si>
  <si>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</si>
  <si>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</si>
  <si>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</si>
  <si>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</si>
  <si>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</si>
  <si>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</si>
  <si>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</si>
  <si>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</si>
  <si>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</si>
  <si>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</si>
  <si>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</si>
  <si>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</si>
  <si>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</si>
  <si>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</si>
  <si>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</si>
  <si>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</si>
  <si>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</si>
  <si>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</si>
  <si>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</si>
  <si>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</si>
  <si>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</si>
  <si>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</si>
  <si>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</si>
  <si>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</si>
  <si>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</si>
  <si>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</si>
  <si>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</si>
  <si>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</si>
  <si>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</si>
  <si>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</si>
  <si>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</si>
  <si>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</si>
  <si>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</si>
  <si>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</si>
  <si>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</si>
  <si>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</si>
  <si>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</si>
  <si>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</si>
  <si>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</si>
  <si>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</si>
  <si>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</si>
  <si>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</si>
  <si>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</si>
  <si>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</si>
  <si>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</si>
  <si>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</si>
  <si>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</si>
  <si>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</si>
  <si>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</si>
  <si>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</si>
  <si>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</si>
  <si>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</si>
  <si>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</si>
  <si>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</si>
  <si>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</si>
  <si>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</si>
  <si>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</si>
  <si>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</si>
  <si>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</si>
  <si>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</si>
  <si>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</si>
  <si>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</si>
  <si>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</si>
  <si>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</si>
  <si>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</si>
  <si>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</si>
  <si>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</si>
  <si>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</si>
  <si>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</si>
  <si>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</si>
  <si>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</si>
  <si>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</si>
  <si>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</si>
  <si>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</si>
  <si>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</si>
  <si>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</si>
  <si>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</si>
  <si>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</si>
  <si>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</si>
  <si>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</si>
  <si>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</si>
  <si>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</si>
  <si>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</si>
  <si>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</si>
  <si>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</si>
  <si>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</si>
  <si>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</si>
  <si>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</si>
  <si>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</si>
  <si>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</si>
  <si>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</si>
  <si>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</si>
  <si>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</si>
  <si>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</si>
  <si>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</si>
  <si>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</si>
  <si>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</si>
  <si>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</si>
  <si>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</si>
  <si>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</si>
  <si>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</si>
  <si>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</si>
  <si>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</si>
  <si>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</si>
  <si>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</si>
  <si>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</si>
  <si>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</si>
  <si>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</si>
  <si>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</si>
  <si>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</si>
  <si>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</si>
  <si>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</si>
  <si>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</si>
  <si>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</si>
  <si>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</si>
  <si>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</si>
  <si>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</si>
  <si>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</si>
  <si>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</si>
  <si>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</si>
  <si>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</si>
  <si>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</si>
  <si>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</si>
  <si>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</si>
  <si>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</si>
  <si>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</si>
  <si>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</si>
  <si>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</si>
  <si>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</si>
  <si>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</si>
  <si>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</si>
  <si>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</si>
  <si>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</si>
  <si>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</si>
  <si>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</si>
  <si>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</si>
  <si>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</si>
  <si>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</si>
  <si>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</si>
  <si>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</si>
  <si>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</si>
  <si>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</si>
  <si>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</si>
  <si>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</si>
  <si>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</si>
  <si>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</si>
  <si>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</si>
  <si>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</si>
  <si>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</si>
  <si>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</si>
  <si>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</si>
  <si>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</si>
  <si>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</si>
  <si>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</si>
  <si>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</si>
  <si>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</si>
  <si>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</si>
  <si>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</si>
  <si>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</si>
  <si>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</si>
  <si>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</si>
  <si>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</si>
  <si>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</si>
  <si>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</si>
  <si>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</si>
  <si>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</si>
  <si>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</si>
  <si>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</si>
  <si>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</si>
  <si>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</si>
  <si>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</si>
  <si>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</si>
  <si>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</si>
  <si>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</si>
  <si>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</si>
  <si>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</si>
  <si>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</si>
  <si>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</si>
  <si>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</si>
  <si>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</si>
  <si>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</si>
  <si>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</si>
  <si>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</si>
  <si>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</si>
  <si>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</si>
  <si>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</si>
  <si>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</si>
  <si>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</si>
  <si>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</si>
  <si>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</si>
  <si>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</si>
  <si>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</si>
  <si>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</si>
  <si>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</si>
  <si>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</si>
  <si>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</si>
  <si>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</si>
  <si>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</si>
  <si>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</si>
  <si>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</si>
  <si>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</si>
  <si>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</si>
  <si>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</si>
  <si>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</si>
  <si>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</si>
  <si>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</si>
  <si>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</si>
  <si>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</si>
  <si>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</si>
  <si>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</si>
  <si>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</si>
  <si>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</si>
  <si>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</si>
  <si>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</si>
  <si>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</si>
  <si>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</si>
  <si>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</si>
  <si>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</si>
  <si>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</si>
  <si>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</si>
  <si>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</si>
  <si>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</si>
  <si>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</si>
  <si>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</si>
  <si>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</si>
  <si>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</si>
  <si>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</si>
  <si>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</si>
  <si>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</si>
  <si>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</si>
  <si>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</si>
  <si>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</si>
  <si>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</si>
  <si>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</si>
  <si>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</si>
  <si>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</si>
  <si>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</si>
  <si>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</si>
  <si>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</si>
  <si>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</si>
  <si>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</si>
  <si>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</si>
  <si>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</si>
  <si>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</si>
  <si>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</si>
  <si>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</si>
  <si>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</si>
  <si>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</si>
  <si>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</si>
  <si>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</si>
  <si>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</si>
  <si>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</si>
  <si>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</si>
  <si>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</si>
  <si>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</si>
  <si>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</si>
  <si>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</si>
  <si>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</si>
  <si>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</si>
  <si>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</si>
  <si>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</si>
  <si>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</si>
  <si>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</si>
  <si>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</si>
  <si>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</si>
  <si>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</si>
  <si>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</si>
  <si>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</si>
  <si>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</si>
  <si>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</si>
  <si>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</si>
  <si>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</si>
  <si>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</si>
  <si>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</si>
  <si>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</si>
  <si>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</si>
  <si>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</si>
  <si>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</si>
  <si>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</si>
  <si>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</si>
  <si>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</si>
  <si>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</si>
  <si>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</si>
  <si>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</si>
  <si>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</si>
  <si>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</si>
  <si>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</si>
  <si>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</si>
  <si>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</si>
  <si>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</si>
  <si>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</si>
  <si>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</si>
  <si>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</si>
  <si>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</si>
  <si>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</si>
  <si>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</si>
  <si>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</si>
  <si>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</si>
  <si>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</si>
  <si>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</si>
  <si>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</si>
  <si>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</si>
  <si>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</si>
  <si>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</si>
  <si>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</si>
  <si>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</si>
  <si>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</si>
  <si>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</si>
  <si>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</si>
  <si>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</si>
  <si>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</si>
  <si>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</si>
  <si>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</si>
  <si>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</si>
  <si>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</si>
  <si>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</si>
  <si>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</si>
  <si>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</si>
  <si>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</si>
  <si>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</si>
  <si>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</si>
  <si>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</si>
  <si>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</si>
  <si>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</si>
  <si>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</si>
  <si>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</si>
  <si>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</si>
  <si>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</si>
  <si>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</si>
  <si>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</si>
  <si>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</si>
  <si>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</si>
  <si>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</si>
  <si>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</si>
  <si>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</si>
  <si>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</si>
  <si>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</si>
  <si>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</si>
  <si>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</si>
  <si>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</si>
  <si>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</si>
  <si>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</si>
  <si>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</si>
  <si>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</si>
  <si>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</si>
  <si>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</si>
  <si>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</si>
  <si>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</si>
  <si>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</si>
  <si>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</si>
  <si>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</si>
  <si>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</si>
  <si>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</si>
  <si>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</si>
  <si>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</si>
  <si>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</si>
  <si>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</si>
  <si>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</si>
  <si>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</si>
  <si>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</si>
  <si>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</si>
  <si>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</si>
  <si>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</si>
  <si>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</si>
  <si>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</si>
  <si>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</si>
  <si>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</si>
  <si>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</si>
  <si>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</si>
  <si>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</si>
  <si>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</si>
  <si>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</si>
  <si>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</si>
  <si>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</si>
  <si>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</si>
  <si>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</si>
  <si>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</si>
  <si>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</si>
  <si>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</si>
  <si>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</si>
  <si>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</si>
  <si>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</si>
  <si>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</si>
  <si>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</si>
  <si>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</si>
  <si>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</si>
  <si>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</si>
  <si>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</si>
  <si>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</si>
  <si>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</si>
  <si>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</si>
  <si>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</si>
  <si>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</si>
  <si>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</si>
  <si>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</si>
  <si>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</si>
  <si>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</si>
  <si>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</si>
  <si>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</si>
  <si>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</si>
  <si>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</si>
  <si>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</si>
  <si>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</si>
  <si>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</si>
  <si>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</si>
  <si>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</si>
  <si>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</si>
  <si>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</si>
  <si>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</si>
  <si>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</si>
  <si>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</si>
  <si>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</si>
  <si>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</si>
  <si>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</si>
  <si>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</si>
  <si>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</si>
  <si>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</si>
  <si>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</si>
  <si>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</si>
  <si>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</si>
  <si>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</si>
  <si>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</si>
  <si>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</si>
  <si>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</si>
  <si>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</si>
  <si>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</si>
  <si>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</si>
  <si>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</si>
  <si>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</si>
  <si>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</si>
  <si>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</si>
  <si>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</si>
  <si>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</si>
  <si>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</si>
  <si>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</si>
  <si>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</si>
  <si>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</si>
  <si>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</si>
  <si>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</si>
  <si>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</si>
  <si>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</si>
  <si>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</si>
  <si>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</si>
  <si>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</si>
  <si>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</si>
  <si>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</si>
  <si>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</si>
  <si>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</si>
  <si>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</si>
  <si>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</si>
  <si>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</si>
  <si>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</si>
  <si>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</si>
  <si>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</si>
  <si>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</si>
  <si>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</si>
  <si>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</si>
  <si>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</si>
  <si>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</si>
  <si>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</si>
  <si>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</si>
  <si>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</si>
  <si>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</si>
  <si>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</si>
  <si>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</si>
  <si>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</si>
  <si>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</si>
  <si>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</si>
  <si>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</si>
  <si>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</si>
  <si>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</si>
  <si>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</si>
  <si>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</si>
  <si>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</si>
  <si>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</si>
  <si>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</si>
  <si>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</si>
  <si>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</si>
  <si>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</si>
  <si>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</si>
  <si>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</si>
  <si>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</si>
  <si>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</si>
  <si>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</si>
  <si>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</si>
  <si>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</si>
  <si>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</si>
  <si>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</si>
  <si>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</si>
  <si>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</si>
  <si>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</si>
  <si>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</si>
  <si>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</si>
  <si>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</si>
  <si>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</si>
  <si>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</si>
  <si>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</si>
  <si>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</si>
  <si>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</si>
  <si>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</si>
  <si>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</si>
  <si>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</si>
  <si>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</si>
  <si>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</si>
  <si>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</si>
  <si>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</si>
  <si>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</si>
  <si>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</si>
  <si>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</si>
  <si>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</si>
  <si>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</si>
  <si>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</si>
  <si>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</si>
  <si>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</si>
  <si>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</si>
  <si>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</si>
  <si>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</si>
  <si>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</si>
  <si>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</si>
  <si>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</si>
  <si>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</si>
  <si>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</si>
  <si>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</si>
  <si>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</si>
  <si>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</si>
  <si>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</si>
  <si>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</si>
  <si>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</si>
  <si>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</si>
  <si>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</si>
  <si>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</si>
  <si>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</si>
  <si>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</si>
  <si>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</si>
  <si>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</si>
  <si>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</si>
  <si>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</si>
  <si>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</si>
  <si>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</si>
  <si>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</si>
  <si>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</si>
  <si>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</si>
  <si>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</si>
  <si>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</si>
  <si>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</si>
  <si>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</si>
  <si>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</si>
  <si>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</si>
  <si>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</si>
  <si>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</si>
  <si>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</si>
  <si>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</si>
  <si>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</si>
  <si>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</si>
  <si>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</si>
  <si>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</si>
  <si>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</si>
  <si>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</si>
  <si>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</si>
  <si>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</si>
  <si>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</si>
  <si>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</si>
  <si>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</si>
  <si>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</si>
  <si>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</si>
  <si>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</si>
  <si>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</si>
  <si>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</si>
  <si>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</si>
  <si>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</si>
  <si>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</si>
  <si>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</si>
  <si>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</si>
  <si>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</si>
  <si>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</si>
  <si>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</si>
  <si>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</si>
  <si>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</si>
  <si>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</si>
  <si>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</si>
  <si>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</si>
  <si>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</si>
  <si>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</si>
  <si>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</si>
  <si>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</si>
  <si>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</si>
  <si>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</si>
  <si>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</si>
  <si>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</si>
  <si>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</si>
  <si>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</si>
  <si>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</si>
  <si>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</si>
  <si>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</si>
  <si>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</si>
  <si>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</si>
  <si>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</si>
  <si>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</si>
  <si>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</si>
  <si>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</si>
  <si>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</si>
  <si>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</si>
  <si>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</si>
  <si>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</si>
  <si>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</si>
  <si>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</si>
  <si>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</si>
  <si>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</si>
  <si>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</si>
  <si>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</si>
  <si>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</si>
  <si>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</si>
  <si>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</si>
  <si>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</si>
  <si>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</si>
  <si>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</si>
  <si>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</si>
  <si>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</si>
  <si>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</si>
  <si>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</si>
  <si>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</si>
  <si>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</si>
  <si>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</si>
  <si>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</si>
  <si>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</si>
  <si>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</si>
  <si>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</si>
  <si>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</si>
  <si>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</si>
  <si>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</si>
  <si>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</si>
  <si>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</si>
  <si>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</si>
  <si>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</si>
  <si>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</si>
  <si>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</si>
  <si>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</si>
  <si>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</si>
  <si>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</si>
  <si>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</si>
  <si>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</si>
  <si>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</si>
  <si>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</si>
  <si>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</si>
  <si>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</si>
  <si>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</si>
  <si>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</si>
  <si>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</si>
  <si>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</si>
  <si>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</si>
  <si>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</si>
  <si>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</si>
  <si>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</si>
  <si>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</si>
  <si>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</si>
  <si>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</si>
  <si>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</si>
  <si>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</si>
  <si>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</si>
  <si>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</si>
  <si>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</si>
  <si>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</si>
  <si>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</si>
  <si>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</si>
  <si>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</si>
  <si>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</si>
  <si>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</si>
  <si>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</si>
  <si>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</si>
  <si>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</si>
  <si>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</si>
  <si>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</si>
  <si>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</si>
  <si>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</si>
  <si>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</si>
  <si>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</si>
  <si>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</si>
  <si>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</si>
  <si>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</si>
  <si>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</si>
  <si>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</si>
  <si>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</si>
  <si>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</si>
  <si>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</si>
  <si>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</si>
  <si>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</si>
  <si>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</si>
  <si>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</si>
  <si>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</si>
  <si>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</si>
  <si>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</si>
  <si>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</si>
  <si>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</si>
  <si>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</si>
  <si>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</si>
  <si>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</si>
  <si>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</si>
  <si>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</si>
  <si>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</si>
  <si>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</si>
  <si>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</si>
  <si>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</si>
  <si>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</si>
  <si>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</si>
  <si>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</si>
  <si>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</si>
  <si>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</si>
  <si>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</si>
  <si>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</si>
  <si>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</si>
  <si>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</si>
  <si>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</si>
  <si>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</si>
  <si>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</si>
  <si>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</si>
  <si>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</si>
  <si>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</si>
  <si>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</si>
  <si>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</si>
  <si>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</si>
  <si>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</si>
  <si>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</si>
  <si>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</si>
  <si>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</si>
  <si>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</si>
  <si>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</si>
  <si>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</si>
  <si>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</si>
  <si>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</si>
  <si>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</si>
  <si>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</si>
  <si>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</si>
  <si>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</si>
  <si>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</si>
  <si>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</si>
  <si>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</si>
  <si>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</si>
  <si>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</si>
  <si>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</si>
  <si>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</si>
  <si>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</si>
  <si>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</si>
  <si>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</si>
  <si>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</si>
  <si>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</si>
  <si>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</si>
  <si>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</si>
  <si>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</si>
  <si>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</si>
  <si>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</si>
  <si>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</si>
  <si>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</si>
  <si>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</si>
  <si>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</si>
  <si>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</si>
  <si>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</si>
  <si>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</si>
  <si>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</si>
  <si>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</si>
  <si>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</si>
  <si>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</si>
  <si>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</si>
  <si>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</si>
  <si>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</si>
  <si>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</si>
  <si>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</si>
  <si>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</si>
  <si>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</si>
  <si>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</si>
  <si>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</si>
  <si>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</si>
  <si>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</si>
  <si>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</si>
  <si>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</si>
  <si>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</si>
  <si>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</si>
  <si>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</si>
  <si>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</si>
  <si>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</si>
  <si>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</si>
  <si>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</si>
  <si>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</si>
  <si>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</si>
  <si>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</si>
  <si>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</si>
  <si>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</si>
  <si>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</si>
  <si>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</si>
  <si>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</si>
  <si>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</si>
  <si>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</si>
  <si>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</si>
  <si>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</si>
  <si>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</si>
  <si>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</si>
  <si>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</si>
  <si>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</si>
  <si>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</si>
  <si>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</si>
  <si>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</si>
  <si>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</si>
  <si>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</si>
  <si>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</si>
  <si>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</si>
  <si>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</si>
  <si>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</si>
  <si>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</si>
  <si>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</si>
  <si>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</si>
  <si>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</si>
  <si>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</si>
  <si>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</si>
  <si>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</si>
  <si>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</si>
  <si>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</si>
  <si>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</si>
  <si>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</si>
  <si>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</si>
  <si>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</si>
  <si>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</si>
  <si>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</si>
  <si>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</si>
  <si>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</si>
  <si>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</si>
  <si>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</si>
  <si>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</si>
  <si>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</si>
  <si>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</si>
  <si>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</si>
  <si>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</si>
  <si>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</si>
  <si>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</si>
  <si>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</si>
  <si>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</si>
  <si>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</si>
  <si>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</si>
  <si>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</si>
  <si>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</si>
  <si>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</si>
  <si>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</si>
  <si>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</si>
  <si>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</si>
  <si>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</si>
  <si>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</si>
  <si>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</si>
  <si>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</si>
  <si>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</si>
  <si>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</si>
  <si>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</si>
  <si>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</si>
  <si>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</si>
  <si>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</si>
  <si>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</si>
  <si>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</si>
  <si>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</si>
  <si>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</si>
  <si>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</si>
  <si>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</si>
  <si>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</si>
  <si>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</si>
  <si>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</si>
  <si>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</si>
  <si>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</si>
  <si>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</si>
  <si>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</si>
  <si>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</si>
  <si>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</si>
  <si>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</si>
  <si>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</si>
  <si>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</si>
  <si>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</si>
  <si>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</si>
  <si>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</si>
  <si>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</si>
  <si>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</si>
  <si>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</si>
  <si>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</si>
  <si>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</si>
  <si>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</si>
  <si>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</si>
  <si>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</si>
  <si>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</si>
  <si>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</si>
  <si>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</si>
  <si>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</si>
  <si>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</si>
  <si>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</si>
  <si>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</si>
  <si>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</si>
  <si>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</si>
  <si>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</si>
  <si>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</si>
  <si>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</si>
  <si>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</si>
  <si>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</si>
  <si>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</si>
  <si>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</si>
  <si>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</si>
  <si>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</si>
  <si>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</si>
  <si>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</si>
  <si>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</si>
  <si>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</si>
  <si>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</si>
  <si>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</si>
  <si>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</si>
  <si>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</si>
  <si>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</si>
  <si>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</si>
  <si>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</si>
  <si>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</si>
  <si>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</si>
  <si>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</si>
  <si>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</si>
  <si>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</si>
  <si>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</si>
  <si>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</si>
  <si>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</si>
  <si>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</si>
  <si>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</si>
  <si>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</si>
  <si>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</si>
  <si>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</si>
  <si>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</si>
  <si>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</si>
  <si>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</si>
  <si>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</si>
  <si>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</si>
  <si>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</si>
  <si>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</si>
  <si>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</si>
  <si>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</si>
  <si>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</si>
  <si>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</si>
  <si>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</si>
  <si>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</si>
  <si>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</si>
  <si>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</si>
  <si>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</si>
  <si>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</si>
  <si>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</si>
  <si>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</si>
  <si>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</si>
  <si>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</si>
  <si>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</si>
  <si>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</si>
  <si>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</si>
  <si>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</si>
  <si>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</si>
  <si>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</si>
  <si>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</si>
  <si>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</si>
  <si>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</si>
  <si>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</si>
  <si>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</si>
  <si>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</si>
  <si>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</si>
  <si>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</si>
  <si>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</si>
  <si>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</si>
  <si>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</si>
  <si>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</si>
  <si>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</si>
  <si>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</si>
  <si>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</si>
  <si>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</si>
  <si>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</si>
  <si>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</si>
  <si>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</si>
  <si>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</si>
  <si>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</si>
  <si>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</si>
  <si>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</si>
  <si>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</si>
  <si>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</si>
  <si>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</si>
  <si>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</si>
  <si>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</si>
  <si>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</si>
  <si>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</si>
  <si>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</si>
  <si>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</si>
  <si>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</si>
  <si>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</si>
  <si>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</si>
  <si>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</si>
  <si>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</si>
  <si>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</si>
  <si>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</si>
  <si>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</si>
  <si>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</si>
  <si>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</si>
  <si>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</si>
  <si>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</si>
  <si>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</si>
  <si>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</si>
  <si>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</si>
  <si>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</si>
  <si>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</si>
  <si>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</si>
  <si>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</si>
  <si>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</si>
  <si>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</si>
  <si>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</si>
  <si>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</si>
  <si>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</si>
  <si>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</si>
  <si>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</si>
  <si>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</si>
  <si>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</si>
  <si>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</si>
  <si>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</si>
  <si>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</si>
  <si>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</si>
  <si>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</si>
  <si>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</si>
  <si>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</si>
  <si>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</si>
  <si>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</si>
  <si>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</si>
  <si>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</si>
  <si>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</si>
  <si>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</si>
  <si>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</si>
  <si>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</si>
  <si>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</si>
  <si>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</si>
  <si>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</si>
  <si>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</si>
  <si>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</si>
  <si>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</si>
  <si>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</si>
  <si>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</si>
  <si>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</si>
  <si>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</si>
  <si>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</si>
  <si>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</si>
  <si>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</si>
  <si>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</si>
  <si>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</si>
  <si>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</si>
  <si>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</si>
  <si>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</si>
  <si>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</si>
  <si>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</si>
  <si>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</si>
  <si>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</si>
  <si>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</si>
  <si>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</si>
  <si>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</si>
  <si>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</si>
  <si>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</si>
  <si>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</si>
  <si>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</si>
  <si>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</si>
  <si>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</si>
  <si>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</si>
  <si>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</si>
  <si>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</si>
  <si>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</si>
  <si>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</si>
  <si>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</si>
  <si>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</si>
  <si>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</si>
  <si>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</si>
  <si>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</si>
  <si>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</si>
  <si>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</si>
  <si>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</si>
  <si>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</si>
  <si>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</si>
  <si>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</si>
  <si>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</si>
  <si>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</si>
  <si>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</si>
  <si>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</si>
  <si>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</si>
  <si>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</si>
  <si>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</si>
  <si>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</si>
  <si>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</si>
  <si>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</si>
  <si>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</si>
  <si>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</si>
  <si>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</si>
  <si>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</si>
  <si>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</si>
  <si>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</si>
  <si>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</si>
  <si>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</si>
  <si>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</si>
  <si>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</si>
  <si>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</si>
  <si>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</si>
  <si>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</si>
  <si>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</si>
  <si>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</si>
  <si>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</si>
  <si>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</si>
  <si>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</si>
  <si>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</si>
  <si>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</si>
  <si>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</si>
  <si>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</si>
  <si>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</si>
  <si>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</si>
  <si>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</si>
  <si>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</si>
  <si>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</si>
  <si>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</si>
  <si>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</si>
  <si>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</si>
  <si>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</si>
  <si>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</si>
  <si>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</si>
  <si>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</si>
  <si>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</si>
  <si>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</si>
  <si>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</si>
  <si>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</si>
  <si>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</si>
  <si>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</si>
  <si>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</si>
  <si>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</si>
  <si>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</si>
  <si>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</si>
  <si>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</si>
  <si>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</si>
  <si>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</si>
  <si>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</si>
  <si>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</si>
  <si>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</si>
  <si>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</si>
  <si>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</si>
  <si>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</si>
  <si>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</si>
  <si>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</si>
  <si>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</si>
  <si>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</si>
  <si>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</si>
  <si>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</si>
  <si>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</si>
  <si>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</si>
  <si>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</si>
  <si>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</si>
  <si>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</si>
  <si>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</si>
  <si>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</si>
  <si>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</si>
  <si>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</si>
  <si>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</si>
  <si>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</si>
  <si>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</si>
  <si>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</si>
  <si>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</si>
  <si>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</si>
  <si>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</si>
  <si>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</si>
  <si>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</si>
  <si>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</si>
  <si>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</si>
  <si>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</si>
  <si>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</si>
  <si>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</si>
  <si>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</si>
  <si>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</si>
  <si>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</si>
  <si>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</si>
  <si>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</si>
  <si>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</si>
  <si>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</si>
  <si>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</si>
  <si>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</si>
  <si>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</si>
  <si>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</si>
  <si>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</si>
  <si>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</si>
  <si>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</si>
  <si>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</si>
  <si>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</si>
  <si>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</si>
  <si>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</si>
  <si>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</si>
  <si>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</si>
  <si>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</si>
  <si>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</si>
  <si>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</si>
  <si>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</si>
  <si>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</si>
  <si>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</si>
  <si>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</si>
  <si>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</si>
  <si>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</si>
  <si>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</si>
  <si>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</si>
  <si>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</si>
  <si>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</si>
  <si>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</si>
  <si>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</si>
  <si>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</si>
  <si>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</si>
  <si>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</si>
  <si>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</si>
  <si>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</si>
  <si>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</si>
  <si>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</si>
  <si>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</si>
  <si>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</si>
  <si>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</si>
  <si>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</si>
  <si>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</si>
  <si>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</si>
  <si>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</si>
  <si>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</si>
  <si>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</si>
  <si>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</si>
  <si>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</si>
  <si>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</si>
  <si>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</si>
  <si>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</si>
  <si>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</si>
  <si>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</si>
  <si>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</si>
  <si>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</si>
  <si>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</si>
  <si>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</si>
  <si>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</si>
  <si>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</si>
  <si>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</si>
  <si>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</si>
  <si>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</si>
  <si>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</si>
  <si>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</si>
  <si>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</si>
  <si>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</si>
  <si>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</si>
  <si>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</si>
  <si>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</si>
  <si>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</si>
  <si>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</si>
  <si>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</si>
  <si>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</si>
  <si>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</si>
  <si>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</si>
  <si>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</si>
  <si>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</si>
  <si>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</si>
  <si>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</si>
  <si>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</si>
  <si>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</si>
  <si>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</si>
  <si>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</si>
  <si>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</si>
  <si>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</si>
  <si>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</si>
  <si>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</si>
  <si>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</si>
  <si>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</si>
  <si>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</si>
  <si>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</si>
  <si>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</si>
  <si>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</si>
  <si>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</si>
  <si>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</si>
  <si>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</si>
  <si>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</si>
  <si>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</si>
  <si>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</si>
  <si>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</si>
  <si>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</si>
  <si>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</si>
  <si>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</si>
  <si>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</si>
  <si>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</si>
  <si>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</si>
  <si>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</si>
  <si>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</si>
  <si>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</si>
  <si>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</si>
  <si>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</si>
  <si>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</si>
  <si>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</si>
  <si>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</si>
  <si>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</si>
  <si>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</si>
  <si>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</si>
  <si>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</si>
  <si>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</si>
  <si>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</si>
  <si>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</si>
  <si>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</si>
  <si>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</si>
  <si>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</si>
  <si>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</si>
  <si>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</si>
  <si>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</si>
  <si>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</si>
  <si>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</si>
  <si>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</si>
  <si>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</si>
  <si>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</si>
  <si>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</si>
  <si>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</si>
  <si>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</si>
  <si>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</si>
  <si>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</si>
  <si>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</si>
  <si>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</si>
  <si>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</si>
  <si>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</si>
  <si>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</si>
  <si>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</si>
  <si>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</si>
  <si>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</si>
  <si>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</si>
  <si>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</si>
  <si>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</si>
  <si>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</si>
  <si>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</si>
  <si>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</si>
  <si>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</si>
  <si>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</si>
  <si>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</si>
  <si>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</si>
  <si>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</si>
  <si>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</si>
  <si>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</si>
  <si>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</si>
  <si>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</si>
  <si>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</si>
  <si>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</si>
  <si>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</si>
  <si>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</si>
  <si>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</si>
  <si>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</si>
  <si>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</si>
  <si>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</si>
  <si>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</si>
  <si>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</si>
  <si>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</si>
  <si>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</si>
  <si>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</si>
  <si>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</si>
  <si>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</si>
  <si>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</si>
  <si>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</si>
  <si>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</si>
  <si>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</si>
  <si>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</si>
  <si>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</si>
  <si>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</si>
  <si>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</si>
  <si>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</si>
  <si>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</si>
  <si>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</si>
  <si>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</si>
  <si>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</si>
  <si>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</si>
  <si>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</si>
  <si>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</si>
  <si>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</si>
  <si>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</si>
  <si>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</si>
  <si>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</si>
  <si>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</si>
  <si>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</si>
  <si>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</si>
  <si>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</si>
  <si>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</si>
  <si>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</si>
  <si>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</si>
  <si>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</si>
  <si>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</si>
  <si>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</si>
  <si>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</si>
  <si>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</si>
  <si>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</si>
  <si>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</si>
  <si>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</si>
  <si>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</si>
  <si>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</si>
  <si>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</si>
  <si>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</si>
  <si>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</si>
  <si>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</si>
  <si>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</si>
  <si>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</si>
  <si>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</si>
  <si>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</si>
  <si>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</si>
  <si>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</si>
  <si>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</si>
  <si>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</si>
  <si>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</si>
  <si>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</si>
  <si>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</si>
  <si>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</si>
  <si>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</si>
  <si>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</si>
  <si>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</si>
  <si>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</si>
  <si>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</si>
  <si>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</si>
  <si>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</si>
  <si>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</si>
  <si>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</si>
  <si>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</si>
  <si>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</si>
  <si>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</si>
  <si>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</si>
  <si>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</si>
  <si>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</si>
  <si>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</si>
  <si>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</si>
  <si>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</si>
  <si>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</si>
  <si>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</si>
  <si>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</si>
  <si>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</si>
  <si>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</si>
  <si>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</si>
  <si>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</si>
  <si>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</si>
  <si>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</si>
  <si>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</si>
  <si>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</si>
  <si>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</si>
  <si>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</si>
  <si>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</si>
  <si>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</si>
  <si>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</si>
  <si>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</si>
  <si>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</si>
  <si>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</si>
  <si>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</si>
  <si>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</si>
  <si>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</si>
  <si>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</si>
  <si>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</si>
  <si>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</si>
  <si>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</si>
  <si>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</si>
  <si>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</si>
  <si>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</si>
  <si>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</si>
  <si>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</si>
  <si>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</si>
  <si>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</si>
  <si>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</si>
  <si>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</si>
  <si>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</si>
  <si>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</si>
  <si>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</si>
  <si>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</si>
  <si>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</si>
  <si>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</si>
  <si>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</si>
  <si>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</si>
  <si>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</si>
  <si>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</si>
  <si>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</si>
  <si>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</si>
  <si>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</si>
  <si>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</si>
  <si>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</si>
  <si>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</si>
  <si>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</si>
  <si>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</si>
  <si>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</si>
  <si>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</si>
  <si>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</si>
  <si>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</si>
  <si>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</si>
  <si>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</si>
  <si>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</si>
  <si>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</si>
  <si>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</si>
  <si>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</si>
  <si>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</si>
  <si>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</si>
  <si>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</si>
  <si>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</si>
  <si>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</si>
  <si>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</si>
  <si>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</si>
  <si>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</si>
  <si>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</si>
  <si>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</si>
  <si>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</si>
  <si>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</si>
  <si>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</si>
  <si>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</si>
  <si>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</si>
  <si>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</si>
  <si>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</si>
  <si>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</si>
  <si>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</si>
  <si>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</si>
  <si>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</si>
  <si>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</si>
  <si>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</si>
  <si>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</si>
  <si>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</si>
  <si>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</si>
  <si>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</si>
  <si>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</si>
  <si>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</si>
  <si>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</si>
  <si>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</si>
  <si>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</si>
  <si>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</si>
  <si>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</si>
  <si>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</si>
  <si>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</si>
  <si>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</si>
  <si>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</si>
  <si>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</si>
  <si>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</si>
  <si>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</si>
  <si>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</si>
  <si>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</si>
  <si>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</si>
  <si>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</si>
  <si>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</si>
  <si>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</si>
  <si>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</si>
  <si>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</si>
  <si>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</si>
  <si>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</si>
  <si>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</si>
  <si>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</si>
  <si>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</si>
  <si>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</si>
  <si>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</si>
  <si>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</si>
  <si>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</si>
  <si>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</si>
  <si>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</si>
  <si>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</si>
  <si>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</si>
  <si>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</si>
  <si>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</si>
  <si>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</si>
  <si>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</si>
  <si>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</si>
  <si>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</si>
  <si>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</si>
  <si>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</si>
  <si>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</si>
  <si>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</si>
  <si>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</si>
  <si>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</si>
  <si>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</si>
  <si>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</si>
  <si>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</si>
  <si>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</si>
  <si>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</si>
  <si>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</si>
  <si>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</si>
  <si>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</si>
  <si>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</si>
  <si>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</si>
  <si>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</si>
  <si>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</si>
  <si>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</si>
  <si>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</si>
  <si>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</si>
  <si>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</si>
  <si>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</si>
  <si>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</si>
  <si>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</si>
  <si>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</si>
  <si>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</si>
  <si>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</si>
  <si>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</si>
  <si>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</si>
  <si>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</si>
  <si>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</si>
  <si>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</si>
  <si>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</si>
  <si>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</si>
  <si>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</si>
  <si>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</si>
  <si>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</si>
  <si>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</si>
  <si>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</si>
  <si>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</si>
  <si>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</si>
  <si>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</si>
  <si>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</si>
  <si>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</si>
  <si>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</si>
  <si>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</si>
  <si>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</si>
  <si>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</si>
  <si>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</si>
  <si>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</si>
  <si>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</si>
  <si>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</si>
  <si>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</si>
  <si>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</si>
  <si>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</si>
  <si>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</si>
  <si>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</si>
  <si>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</si>
  <si>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</si>
  <si>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</si>
  <si>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</si>
  <si>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</si>
  <si>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</si>
  <si>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</si>
  <si>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</si>
  <si>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</si>
  <si>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</si>
  <si>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</si>
  <si>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</si>
  <si>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</si>
  <si>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</si>
  <si>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</si>
  <si>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</si>
  <si>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</si>
  <si>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</si>
  <si>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</si>
  <si>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</si>
  <si>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</si>
  <si>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</si>
  <si>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</si>
  <si>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</si>
  <si>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</si>
  <si>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</si>
  <si>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</si>
  <si>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</si>
  <si>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</si>
  <si>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</si>
  <si>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</si>
  <si>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</si>
  <si>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</si>
  <si>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</si>
  <si>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</si>
  <si>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</si>
  <si>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</si>
  <si>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</si>
  <si>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</si>
  <si>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</si>
  <si>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</si>
  <si>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</si>
  <si>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</si>
  <si>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</si>
  <si>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</si>
  <si>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</si>
  <si>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</si>
  <si>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</si>
  <si>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</si>
  <si>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</si>
  <si>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</si>
  <si>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</si>
  <si>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</si>
  <si>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</si>
  <si>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</si>
  <si>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</si>
  <si>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</si>
  <si>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</si>
  <si>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</si>
  <si>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</si>
  <si>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</si>
  <si>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</si>
  <si>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</si>
  <si>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</si>
  <si>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</si>
  <si>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</si>
  <si>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</si>
  <si>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</si>
  <si>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</si>
  <si>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</si>
  <si>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</si>
  <si>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</si>
  <si>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</si>
  <si>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</si>
  <si>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</si>
  <si>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</si>
  <si>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</si>
  <si>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</si>
  <si>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</si>
  <si>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</si>
  <si>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</si>
  <si>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</si>
  <si>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</si>
  <si>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</si>
  <si>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</si>
  <si>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</si>
  <si>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</si>
  <si>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</si>
  <si>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</si>
  <si>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</si>
  <si>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</si>
  <si>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</si>
  <si>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</si>
  <si>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</si>
  <si>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</si>
  <si>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</si>
  <si>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</si>
  <si>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</si>
  <si>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</si>
  <si>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</si>
  <si>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</si>
  <si>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</si>
  <si>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</si>
  <si>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</si>
  <si>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</si>
  <si>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</si>
  <si>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</si>
  <si>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</si>
  <si>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</si>
  <si>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</si>
  <si>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</si>
  <si>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</si>
  <si>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</si>
  <si>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</si>
  <si>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</si>
  <si>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</si>
  <si>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</si>
  <si>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</si>
  <si>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</si>
  <si>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</si>
  <si>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</si>
  <si>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</si>
  <si>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</si>
  <si>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</si>
  <si>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</si>
  <si>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</si>
  <si>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</si>
  <si>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</si>
  <si>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</si>
  <si>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</si>
  <si>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</si>
  <si>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</si>
  <si>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</si>
  <si>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</si>
  <si>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</si>
  <si>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</si>
  <si>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</si>
  <si>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</si>
  <si>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</si>
  <si>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</si>
  <si>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</si>
  <si>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</si>
  <si>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</si>
  <si>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</si>
  <si>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</si>
  <si>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</si>
  <si>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</si>
  <si>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</si>
  <si>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</si>
  <si>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</si>
  <si>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</si>
  <si>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</si>
  <si>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</si>
  <si>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</si>
  <si>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</si>
  <si>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</si>
  <si>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</si>
  <si>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</si>
  <si>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</si>
  <si>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</si>
  <si>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</si>
  <si>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</si>
  <si>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</si>
  <si>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</si>
  <si>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</si>
  <si>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</si>
  <si>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</si>
  <si>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</si>
  <si>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</si>
  <si>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</si>
  <si>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</si>
  <si>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</si>
  <si>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</si>
  <si>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</si>
  <si>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</si>
  <si>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</si>
  <si>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</si>
  <si>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</si>
  <si>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</si>
  <si>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</si>
  <si>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</si>
  <si>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</si>
  <si>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</si>
  <si>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</si>
  <si>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</si>
  <si>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</si>
  <si>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</si>
  <si>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</si>
  <si>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</si>
  <si>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</si>
  <si>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</si>
  <si>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</si>
  <si>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</si>
  <si>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</si>
  <si>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</si>
  <si>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</si>
  <si>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</si>
  <si>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</si>
  <si>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</si>
  <si>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</si>
  <si>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</si>
  <si>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</si>
  <si>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</si>
  <si>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</si>
  <si>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</si>
  <si>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</si>
  <si>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</si>
  <si>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</si>
  <si>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</si>
  <si>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</si>
  <si>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</si>
  <si>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</si>
  <si>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</si>
  <si>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</si>
  <si>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</si>
  <si>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</si>
  <si>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</si>
  <si>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</si>
  <si>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</si>
  <si>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</si>
  <si>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</si>
  <si>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</si>
  <si>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</si>
  <si>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</si>
  <si>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</si>
  <si>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</si>
  <si>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</si>
  <si>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</si>
  <si>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</si>
  <si>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</si>
  <si>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</si>
  <si>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</si>
  <si>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</si>
  <si>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</si>
  <si>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</si>
  <si>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</si>
  <si>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</si>
  <si>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</si>
  <si>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</si>
  <si>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</si>
  <si>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</si>
  <si>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</si>
  <si>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</si>
  <si>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</si>
  <si>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</si>
  <si>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</si>
  <si>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</si>
  <si>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</si>
  <si>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</si>
  <si>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</si>
  <si>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</si>
  <si>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</si>
  <si>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</si>
  <si>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</si>
  <si>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</si>
  <si>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</si>
  <si>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</si>
  <si>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</si>
  <si>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</si>
  <si>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</si>
  <si>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</si>
  <si>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</si>
  <si>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</si>
  <si>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</si>
  <si>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</si>
  <si>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</si>
  <si>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</si>
  <si>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</si>
  <si>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</si>
  <si>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</si>
  <si>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</si>
  <si>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</si>
  <si>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</si>
  <si>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</si>
  <si>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</si>
  <si>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</si>
  <si>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</si>
  <si>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</si>
  <si>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</si>
  <si>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</si>
  <si>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</si>
  <si>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</si>
  <si>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</si>
  <si>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</si>
  <si>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</si>
  <si>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</si>
  <si>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</si>
  <si>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</si>
  <si>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</si>
  <si>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</si>
  <si>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</si>
  <si>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</si>
  <si>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</si>
  <si>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</si>
  <si>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</si>
  <si>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</si>
  <si>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</si>
  <si>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</si>
  <si>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</si>
  <si>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</si>
  <si>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</si>
  <si>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</si>
  <si>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</si>
  <si>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</si>
  <si>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</si>
  <si>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</si>
  <si>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</si>
  <si>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</si>
  <si>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</si>
  <si>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</si>
  <si>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</si>
  <si>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</si>
  <si>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</si>
  <si>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</si>
  <si>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</si>
  <si>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</si>
  <si>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</si>
  <si>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</si>
  <si>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</si>
  <si>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</si>
  <si>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</si>
  <si>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</si>
  <si>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</si>
  <si>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</si>
  <si>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</si>
  <si>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</si>
  <si>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</si>
  <si>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</si>
  <si>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</si>
  <si>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</si>
  <si>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</si>
  <si>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</si>
  <si>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</si>
  <si>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</si>
  <si>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</si>
  <si>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</si>
  <si>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</si>
  <si>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</si>
  <si>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</si>
  <si>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</si>
  <si>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</si>
  <si>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</si>
  <si>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</si>
  <si>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</si>
  <si>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</si>
  <si>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</si>
  <si>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</si>
  <si>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</si>
  <si>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</si>
  <si>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</si>
  <si>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</si>
  <si>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</si>
  <si>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</si>
  <si>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</si>
  <si>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</si>
  <si>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</si>
  <si>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</si>
  <si>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</si>
  <si>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</si>
  <si>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</si>
  <si>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</si>
  <si>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</si>
  <si>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</si>
  <si>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</si>
  <si>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</si>
  <si>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</si>
  <si>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</si>
  <si>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</si>
  <si>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</si>
  <si>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</si>
  <si>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</si>
  <si>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</si>
  <si>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</si>
  <si>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</si>
  <si>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</si>
  <si>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</si>
  <si>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</si>
  <si>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</si>
  <si>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</si>
  <si>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</si>
  <si>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</si>
  <si>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</si>
  <si>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</si>
  <si>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</si>
  <si>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</si>
  <si>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</si>
  <si>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</si>
  <si>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</si>
  <si>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</si>
  <si>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</si>
  <si>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</si>
  <si>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</si>
  <si>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</si>
  <si>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</si>
  <si>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</si>
  <si>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</si>
  <si>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</si>
  <si>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</si>
  <si>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</si>
  <si>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</si>
  <si>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</si>
  <si>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</si>
  <si>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</si>
  <si>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</si>
  <si>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</si>
  <si>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</si>
  <si>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</si>
  <si>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</si>
  <si>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</si>
  <si>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</si>
  <si>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</si>
  <si>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</si>
  <si>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</si>
  <si>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</si>
  <si>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</si>
  <si>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</si>
  <si>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</si>
  <si>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</si>
  <si>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</si>
  <si>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</si>
  <si>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</si>
  <si>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</si>
  <si>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</si>
  <si>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</si>
  <si>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</si>
  <si>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</si>
  <si>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</si>
  <si>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</si>
  <si>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</si>
  <si>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</si>
  <si>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</si>
  <si>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</si>
  <si>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</si>
  <si>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</si>
  <si>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</si>
  <si>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</si>
  <si>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</si>
  <si>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</si>
  <si>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</si>
  <si>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</si>
  <si>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</si>
  <si>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</si>
  <si>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</si>
  <si>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</si>
  <si>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</si>
  <si>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</si>
  <si>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</si>
  <si>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</si>
  <si>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</si>
  <si>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</si>
  <si>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</si>
  <si>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</si>
  <si>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</si>
  <si>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</si>
  <si>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</si>
  <si>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</si>
  <si>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</si>
  <si>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</si>
  <si>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</si>
  <si>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</si>
  <si>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</si>
  <si>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</si>
  <si>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</si>
  <si>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</si>
  <si>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</si>
  <si>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</si>
  <si>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</si>
  <si>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</si>
  <si>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</si>
  <si>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</si>
  <si>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</si>
  <si>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</si>
  <si>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</si>
  <si>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</si>
  <si>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</si>
  <si>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</si>
  <si>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</si>
  <si>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</si>
  <si>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</si>
  <si>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</si>
  <si>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</si>
  <si>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</si>
  <si>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</si>
  <si>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</si>
  <si>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</si>
  <si>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</si>
  <si>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</si>
  <si>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</si>
  <si>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</si>
  <si>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</si>
  <si>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</si>
  <si>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</si>
  <si>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</si>
  <si>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</si>
  <si>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</si>
  <si>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</si>
  <si>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</si>
  <si>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</si>
  <si>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</si>
  <si>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</si>
  <si>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</si>
  <si>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</si>
  <si>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</si>
  <si>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</si>
  <si>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</si>
  <si>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</si>
  <si>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</si>
  <si>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</si>
  <si>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</si>
  <si>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</si>
  <si>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</si>
  <si>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</si>
  <si>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</si>
  <si>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</si>
  <si>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</si>
  <si>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</si>
  <si>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</si>
  <si>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</si>
  <si>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</si>
  <si>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</si>
  <si>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</si>
  <si>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</si>
  <si>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</si>
  <si>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</si>
  <si>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</si>
  <si>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</si>
  <si>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</si>
  <si>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</si>
  <si>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</si>
  <si>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</si>
  <si>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</si>
  <si>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</si>
  <si>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</si>
  <si>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</si>
  <si>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</si>
  <si>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</si>
  <si>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</si>
  <si>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</si>
  <si>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</si>
  <si>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</si>
  <si>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</si>
  <si>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</si>
  <si>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</si>
  <si>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</si>
  <si>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</si>
  <si>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</si>
  <si>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</si>
  <si>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</si>
  <si>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</si>
  <si>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</si>
  <si>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</si>
  <si>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</si>
  <si>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</si>
  <si>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</si>
  <si>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</si>
  <si>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</si>
  <si>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</si>
  <si>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</si>
  <si>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</si>
  <si>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</si>
  <si>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</si>
  <si>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</si>
  <si>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</si>
  <si>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</si>
  <si>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</si>
  <si>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</si>
  <si>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</si>
  <si>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</si>
  <si>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</si>
  <si>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</si>
  <si>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</si>
  <si>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</si>
  <si>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</si>
  <si>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</si>
  <si>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</si>
  <si>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</si>
  <si>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</si>
  <si>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</si>
  <si>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</si>
  <si>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</si>
  <si>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</si>
  <si>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</si>
  <si>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</si>
  <si>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</si>
  <si>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</si>
  <si>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</si>
  <si>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</si>
  <si>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</si>
  <si>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</si>
  <si>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</si>
  <si>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</si>
  <si>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</si>
  <si>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</si>
  <si>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</si>
  <si>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</si>
  <si>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</si>
  <si>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</si>
  <si>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</si>
  <si>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</si>
  <si>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</si>
  <si>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</si>
  <si>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</si>
  <si>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</si>
  <si>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</si>
  <si>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</si>
  <si>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</si>
  <si>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</si>
  <si>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</si>
  <si>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</si>
  <si>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</si>
  <si>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</si>
  <si>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</si>
  <si>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</si>
  <si>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</si>
  <si>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</si>
  <si>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</si>
  <si>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</si>
  <si>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</si>
  <si>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</si>
  <si>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</si>
  <si>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</si>
  <si>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</si>
  <si>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</si>
  <si>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</si>
  <si>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</si>
  <si>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</si>
  <si>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</si>
  <si>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</si>
  <si>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</si>
  <si>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</si>
  <si>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</si>
  <si>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</si>
  <si>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</si>
  <si>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</si>
  <si>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</si>
  <si>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</si>
  <si>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</si>
  <si>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</si>
  <si>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</si>
  <si>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</si>
  <si>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</si>
  <si>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</si>
  <si>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</si>
  <si>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</si>
  <si>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</si>
  <si>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</si>
  <si>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</si>
  <si>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</si>
  <si>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</si>
  <si>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</si>
  <si>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</si>
  <si>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</si>
  <si>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</si>
  <si>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</si>
  <si>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</si>
  <si>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</si>
  <si>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</si>
  <si>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</si>
  <si>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</si>
  <si>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</si>
  <si>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</si>
  <si>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</si>
  <si>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</si>
  <si>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</si>
  <si>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</si>
  <si>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</si>
  <si>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</si>
  <si>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</si>
  <si>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</si>
  <si>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</si>
  <si>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</si>
  <si>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</si>
  <si>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</si>
  <si>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</si>
  <si>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</si>
  <si>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</si>
  <si>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</si>
  <si>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</si>
  <si>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</si>
  <si>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</si>
  <si>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</si>
  <si>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</si>
  <si>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</si>
  <si>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</si>
  <si>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</si>
  <si>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</si>
  <si>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</si>
  <si>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</si>
  <si>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</si>
  <si>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</si>
  <si>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</si>
  <si>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</si>
  <si>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</si>
  <si>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</si>
  <si>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</si>
  <si>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</si>
  <si>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</si>
  <si>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</si>
  <si>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</si>
  <si>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</si>
  <si>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</si>
  <si>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</si>
  <si>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</si>
  <si>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</si>
  <si>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</si>
  <si>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</si>
  <si>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</si>
  <si>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</si>
  <si>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</si>
  <si>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</si>
  <si>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</si>
  <si>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</si>
  <si>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</si>
  <si>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</si>
  <si>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</si>
  <si>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</si>
  <si>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</si>
  <si>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</si>
  <si>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</si>
  <si>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</si>
  <si>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</si>
  <si>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</si>
  <si>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</si>
  <si>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</si>
  <si>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</si>
  <si>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</si>
  <si>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</si>
  <si>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</si>
  <si>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</si>
  <si>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</si>
  <si>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</si>
  <si>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</si>
  <si>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</si>
  <si>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</si>
  <si>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</si>
  <si>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</si>
  <si>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</si>
  <si>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</si>
  <si>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</si>
  <si>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</si>
  <si>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</si>
  <si>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</si>
  <si>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</si>
  <si>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</si>
  <si>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</si>
  <si>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</si>
  <si>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</si>
  <si>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</si>
  <si>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</si>
  <si>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</si>
  <si>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</si>
  <si>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</si>
  <si>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</si>
  <si>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</si>
  <si>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</si>
  <si>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</si>
  <si>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</si>
  <si>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</si>
  <si>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</si>
  <si>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</si>
  <si>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</si>
  <si>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</si>
  <si>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</si>
  <si>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</si>
  <si>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</si>
  <si>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</si>
  <si>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</si>
  <si>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</si>
  <si>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</si>
  <si>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</si>
  <si>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</si>
  <si>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</si>
  <si>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</si>
  <si>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</si>
  <si>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</si>
  <si>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</si>
  <si>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</si>
  <si>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</si>
  <si>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</si>
  <si>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</si>
  <si>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</si>
  <si>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</si>
  <si>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</si>
  <si>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</si>
  <si>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</si>
  <si>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</si>
  <si>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</si>
  <si>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</si>
  <si>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</si>
  <si>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</si>
  <si>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</si>
  <si>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</si>
  <si>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</si>
  <si>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</si>
  <si>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</si>
  <si>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</si>
  <si>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</si>
  <si>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</si>
  <si>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</si>
  <si>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</si>
  <si>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</si>
  <si>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</si>
  <si>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</si>
  <si>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</si>
  <si>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</si>
  <si>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</si>
  <si>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</si>
  <si>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</si>
  <si>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</si>
  <si>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</si>
  <si>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</si>
  <si>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</si>
  <si>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</si>
  <si>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</si>
  <si>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</si>
  <si>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</si>
  <si>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</si>
  <si>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</si>
  <si>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</si>
  <si>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</si>
  <si>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</si>
  <si>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</si>
  <si>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</si>
  <si>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</si>
  <si>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</si>
  <si>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</si>
  <si>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</si>
  <si>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</si>
  <si>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</si>
  <si>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</si>
  <si>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</si>
  <si>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</si>
  <si>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</si>
  <si>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</si>
  <si>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</si>
  <si>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</si>
  <si>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</si>
  <si>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</si>
  <si>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</si>
  <si>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</si>
  <si>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</si>
  <si>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</si>
  <si>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</si>
  <si>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</si>
  <si>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</si>
  <si>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</si>
  <si>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</si>
  <si>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</si>
  <si>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</si>
  <si>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</si>
  <si>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</si>
  <si>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</si>
  <si>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</si>
  <si>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</si>
  <si>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</si>
  <si>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</si>
  <si>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</si>
  <si>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</si>
  <si>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</si>
  <si>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</si>
  <si>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</si>
  <si>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</si>
  <si>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</si>
  <si>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</si>
  <si>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</si>
  <si>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</si>
  <si>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</si>
  <si>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</si>
  <si>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</si>
  <si>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</si>
  <si>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</si>
  <si>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</si>
  <si>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</si>
  <si>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</si>
  <si>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</si>
  <si>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</si>
  <si>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</si>
  <si>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</si>
  <si>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</si>
  <si>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</si>
  <si>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</si>
  <si>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</si>
  <si>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</si>
  <si>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</si>
  <si>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</si>
  <si>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</si>
  <si>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</si>
  <si>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</si>
  <si>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</si>
  <si>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</si>
  <si>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</si>
  <si>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</si>
  <si>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</si>
  <si>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</si>
  <si>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</si>
  <si>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</si>
  <si>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</si>
  <si>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</si>
  <si>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</si>
  <si>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</si>
  <si>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</si>
  <si>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</si>
  <si>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</si>
  <si>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</si>
  <si>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</si>
  <si>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</si>
  <si>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</si>
  <si>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</si>
  <si>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</si>
  <si>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</si>
  <si>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</si>
  <si>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</si>
  <si>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</si>
  <si>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</si>
  <si>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</si>
  <si>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</si>
  <si>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</si>
  <si>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</si>
  <si>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</si>
  <si>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</si>
  <si>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</si>
  <si>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</si>
  <si>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</si>
  <si>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</si>
  <si>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</si>
  <si>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</si>
  <si>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</si>
  <si>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</si>
  <si>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</si>
  <si>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</si>
  <si>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</si>
  <si>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</si>
  <si>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</si>
  <si>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</si>
  <si>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</si>
  <si>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</si>
  <si>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</si>
  <si>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</si>
  <si>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</si>
  <si>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</si>
  <si>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</si>
  <si>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</si>
  <si>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</si>
  <si>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</si>
  <si>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</si>
  <si>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</si>
  <si>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</si>
  <si>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</si>
  <si>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</si>
  <si>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</si>
  <si>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</si>
  <si>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</si>
  <si>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</si>
  <si>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</si>
  <si>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</si>
  <si>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</si>
  <si>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</si>
  <si>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</si>
  <si>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</si>
  <si>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</si>
  <si>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</si>
  <si>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</si>
  <si>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</si>
  <si>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</si>
  <si>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</si>
  <si>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</si>
  <si>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</si>
  <si>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</si>
  <si>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</si>
  <si>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</si>
  <si>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</si>
  <si>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</si>
  <si>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</si>
  <si>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</si>
  <si>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</si>
  <si>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</si>
  <si>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</si>
  <si>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</si>
  <si>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</si>
  <si>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</si>
  <si>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</si>
  <si>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</si>
  <si>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</si>
  <si>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</si>
  <si>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</si>
  <si>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</si>
  <si>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</si>
  <si>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</si>
  <si>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</si>
  <si>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</si>
  <si>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</si>
  <si>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</si>
  <si>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</si>
  <si>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</si>
  <si>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</si>
  <si>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</si>
  <si>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</si>
  <si>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</si>
  <si>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</si>
  <si>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</si>
  <si>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</si>
  <si>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</si>
  <si>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</si>
  <si>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</si>
  <si>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</si>
  <si>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</si>
  <si>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</si>
  <si>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</si>
  <si>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</si>
  <si>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</si>
  <si>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</si>
  <si>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</si>
  <si>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</si>
  <si>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</si>
  <si>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</si>
  <si>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</si>
  <si>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</si>
  <si>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</si>
  <si>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</si>
  <si>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</si>
  <si>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</si>
  <si>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</si>
  <si>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</si>
  <si>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</si>
  <si>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</si>
  <si>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</si>
  <si>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</si>
  <si>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</si>
  <si>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</si>
  <si>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</si>
  <si>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</si>
  <si>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</si>
  <si>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</si>
  <si>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</si>
  <si>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</si>
  <si>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</si>
  <si>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</si>
  <si>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</si>
  <si>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</si>
  <si>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</si>
  <si>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</si>
  <si>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</si>
  <si>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</si>
  <si>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</si>
  <si>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</si>
  <si>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</si>
  <si>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</si>
  <si>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</si>
  <si>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</si>
  <si>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</si>
  <si>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</si>
  <si>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</si>
  <si>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</si>
  <si>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</si>
  <si>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</si>
  <si>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</si>
  <si>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</si>
  <si>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</si>
  <si>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</si>
  <si>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</si>
  <si>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</si>
  <si>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</si>
  <si>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</si>
  <si>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</si>
  <si>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</si>
  <si>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</si>
  <si>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</si>
  <si>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</si>
  <si>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</si>
  <si>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</si>
  <si>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</si>
  <si>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</si>
  <si>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</si>
  <si>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</si>
  <si>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</si>
  <si>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</si>
  <si>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</si>
  <si>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</si>
  <si>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</si>
  <si>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</si>
  <si>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</si>
  <si>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</si>
  <si>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</si>
  <si>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</si>
  <si>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</si>
  <si>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</si>
  <si>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</si>
  <si>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</si>
  <si>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</si>
  <si>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</si>
  <si>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</si>
  <si>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</si>
  <si>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</si>
  <si>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</si>
  <si>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</si>
  <si>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</si>
  <si>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</si>
  <si>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</si>
  <si>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</si>
  <si>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</si>
  <si>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</si>
  <si>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</si>
  <si>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</si>
  <si>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</si>
  <si>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</si>
  <si>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</si>
  <si>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</si>
  <si>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</si>
  <si>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</si>
  <si>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</si>
  <si>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</si>
  <si>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</si>
  <si>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</si>
  <si>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</si>
  <si>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</si>
  <si>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</si>
  <si>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</si>
  <si>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</si>
  <si>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</si>
  <si>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</si>
  <si>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</si>
  <si>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</si>
  <si>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</si>
  <si>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</si>
  <si>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</si>
  <si>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</si>
  <si>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</si>
  <si>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</si>
  <si>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</si>
  <si>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</si>
  <si>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</si>
  <si>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</si>
  <si>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</si>
  <si>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</si>
  <si>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</si>
  <si>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</si>
  <si>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</si>
  <si>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</si>
  <si>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</si>
  <si>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</si>
  <si>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</si>
  <si>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</si>
  <si>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</si>
  <si>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</si>
  <si>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</si>
  <si>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</si>
  <si>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</si>
  <si>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</si>
  <si>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</si>
  <si>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</si>
  <si>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</si>
  <si>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</si>
  <si>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</si>
  <si>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</si>
  <si>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</si>
  <si>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</si>
  <si>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</si>
  <si>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</si>
  <si>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</si>
  <si>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</si>
  <si>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</si>
  <si>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</si>
  <si>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</si>
  <si>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</si>
  <si>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</si>
  <si>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</si>
  <si>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</si>
  <si>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</si>
  <si>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</si>
  <si>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</si>
  <si>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</si>
  <si>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</si>
  <si>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</si>
  <si>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</si>
  <si>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</si>
  <si>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</si>
  <si>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</si>
  <si>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</si>
  <si>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</si>
  <si>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</si>
  <si>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</si>
  <si>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</si>
  <si>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</si>
  <si>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</si>
  <si>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</si>
  <si>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</si>
  <si>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</si>
  <si>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</si>
  <si>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</si>
  <si>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</si>
  <si>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</si>
  <si>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</si>
  <si>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</si>
  <si>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</si>
  <si>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</si>
  <si>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</si>
  <si>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</si>
  <si>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</si>
  <si>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</si>
  <si>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</si>
  <si>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</si>
  <si>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</si>
  <si>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</si>
  <si>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</si>
  <si>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</si>
  <si>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</si>
  <si>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</si>
  <si>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</si>
  <si>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</si>
  <si>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</si>
  <si>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</si>
  <si>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</si>
  <si>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</si>
  <si>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</si>
  <si>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</si>
  <si>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</si>
  <si>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</si>
  <si>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</si>
  <si>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</si>
  <si>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</si>
  <si>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</si>
  <si>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</si>
  <si>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</si>
  <si>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</si>
  <si>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</si>
  <si>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</si>
  <si>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</si>
  <si>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</si>
  <si>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</si>
  <si>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</si>
  <si>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</si>
  <si>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</si>
  <si>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</si>
  <si>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</si>
  <si>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</si>
  <si>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</si>
  <si>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</si>
  <si>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</si>
  <si>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</si>
  <si>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</si>
  <si>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</si>
  <si>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</si>
  <si>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</si>
  <si>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</si>
  <si>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</si>
  <si>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</si>
  <si>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</si>
  <si>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</si>
  <si>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</si>
  <si>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</si>
  <si>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</si>
  <si>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</si>
  <si>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</si>
  <si>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</si>
  <si>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</si>
  <si>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</si>
  <si>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</si>
  <si>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</si>
  <si>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</si>
  <si>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</si>
  <si>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</si>
  <si>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</si>
  <si>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</si>
  <si>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</si>
  <si>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</si>
  <si>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</si>
  <si>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</si>
  <si>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</si>
  <si>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</si>
  <si>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</si>
  <si>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</si>
  <si>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</si>
  <si>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</si>
  <si>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</si>
  <si>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</si>
  <si>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</si>
  <si>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</si>
  <si>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</si>
  <si>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</si>
  <si>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</si>
  <si>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</si>
  <si>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</si>
  <si>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</si>
  <si>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</si>
  <si>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</si>
  <si>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</si>
  <si>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</si>
  <si>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</si>
  <si>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</si>
  <si>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</si>
  <si>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</si>
  <si>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</si>
  <si>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</si>
  <si>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</si>
  <si>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</si>
  <si>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</si>
  <si>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</si>
  <si>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</si>
  <si>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</si>
  <si>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</si>
  <si>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</si>
  <si>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</si>
  <si>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</si>
  <si>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</si>
  <si>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</si>
  <si>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</si>
  <si>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</si>
  <si>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</si>
  <si>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</si>
  <si>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</si>
  <si>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</si>
  <si>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</si>
  <si>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</si>
  <si>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</si>
  <si>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</si>
  <si>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</si>
  <si>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</si>
  <si>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</si>
  <si>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</si>
  <si>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</si>
  <si>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</si>
  <si>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</si>
  <si>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</si>
  <si>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</si>
  <si>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</si>
  <si>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</si>
  <si>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</si>
  <si>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</si>
  <si>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</si>
  <si>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</si>
  <si>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</si>
  <si>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</si>
  <si>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</si>
  <si>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</si>
  <si>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</si>
  <si>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</si>
  <si>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</si>
  <si>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</si>
  <si>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</si>
  <si>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</si>
  <si>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</si>
  <si>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</si>
  <si>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</si>
  <si>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</si>
  <si>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</si>
  <si>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</si>
  <si>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</si>
  <si>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</si>
  <si>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</si>
  <si>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</si>
  <si>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</si>
  <si>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</si>
  <si>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</si>
  <si>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</si>
  <si>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</si>
  <si>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</si>
  <si>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</si>
  <si>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</si>
  <si>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</si>
  <si>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</si>
  <si>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</si>
  <si>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</si>
  <si>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</si>
  <si>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</si>
  <si>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</si>
  <si>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</si>
  <si>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</si>
  <si>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</si>
  <si>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</si>
  <si>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</si>
  <si>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</si>
  <si>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</si>
  <si>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</si>
  <si>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</si>
  <si>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</si>
  <si>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</si>
  <si>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</si>
  <si>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</si>
  <si>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</si>
  <si>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</si>
  <si>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</si>
  <si>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</si>
  <si>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</si>
  <si>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</si>
  <si>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</si>
  <si>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</si>
  <si>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</si>
  <si>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</si>
  <si>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</si>
  <si>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</si>
  <si>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</si>
  <si>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</si>
  <si>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</si>
  <si>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</si>
  <si>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</si>
  <si>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</si>
  <si>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</si>
  <si>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</si>
  <si>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</si>
  <si>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</si>
  <si>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</si>
  <si>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</si>
  <si>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</si>
  <si>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</si>
  <si>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</si>
  <si>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</si>
  <si>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</si>
  <si>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</si>
  <si>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</si>
  <si>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</si>
  <si>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</si>
  <si>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</si>
  <si>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</si>
  <si>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</si>
  <si>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</si>
  <si>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</si>
  <si>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</si>
  <si>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</si>
  <si>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</si>
  <si>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</si>
  <si>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</si>
  <si>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</si>
  <si>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</si>
  <si>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</si>
  <si>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</si>
  <si>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</si>
  <si>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</si>
  <si>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</si>
  <si>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</si>
  <si>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</si>
  <si>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</si>
  <si>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</si>
  <si>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</si>
  <si>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</si>
  <si>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</si>
  <si>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</si>
  <si>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</si>
  <si>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</si>
  <si>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</si>
  <si>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</si>
  <si>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</si>
  <si>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</si>
  <si>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</si>
  <si>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</si>
  <si>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</si>
  <si>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</si>
  <si>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</si>
  <si>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</si>
  <si>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</si>
  <si>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</si>
  <si>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</si>
  <si>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</si>
  <si>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</si>
  <si>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</si>
  <si>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</si>
  <si>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</si>
  <si>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</si>
  <si>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</si>
  <si>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</si>
  <si>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</si>
  <si>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</si>
  <si>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</si>
  <si>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</si>
  <si>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</si>
  <si>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</si>
  <si>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</si>
  <si>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</si>
  <si>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</si>
  <si>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</si>
  <si>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</si>
  <si>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</si>
  <si>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</si>
  <si>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</si>
  <si>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</si>
  <si>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</si>
  <si>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</si>
  <si>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</si>
  <si>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</si>
  <si>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</si>
  <si>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</si>
  <si>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</si>
  <si>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</si>
  <si>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</si>
  <si>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</si>
  <si>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</si>
  <si>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</si>
  <si>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</si>
  <si>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</si>
  <si>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</si>
  <si>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</si>
  <si>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</si>
  <si>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</si>
  <si>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</si>
  <si>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</si>
  <si>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</si>
  <si>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</si>
  <si>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</si>
  <si>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</si>
  <si>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</si>
  <si>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</si>
  <si>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</si>
  <si>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</si>
  <si>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</si>
  <si>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</si>
  <si>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</si>
  <si>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</si>
  <si>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</si>
  <si>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</si>
  <si>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</si>
  <si>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</si>
  <si>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</si>
  <si>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</si>
  <si>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</si>
  <si>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</si>
  <si>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</si>
  <si>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</si>
  <si>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</si>
  <si>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</si>
  <si>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</si>
  <si>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</si>
  <si>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</si>
  <si>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</si>
  <si>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</si>
  <si>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</si>
  <si>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</si>
  <si>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</si>
  <si>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</si>
  <si>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</si>
  <si>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</si>
  <si>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</si>
  <si>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</si>
  <si>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</si>
  <si>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</si>
  <si>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</si>
  <si>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</si>
  <si>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</si>
  <si>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</si>
  <si>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</si>
  <si>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</si>
  <si>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</si>
  <si>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</si>
  <si>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</si>
  <si>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</si>
  <si>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</si>
  <si>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</si>
  <si>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</si>
  <si>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</si>
  <si>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</si>
  <si>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</si>
  <si>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</si>
  <si>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</si>
  <si>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</si>
  <si>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</si>
  <si>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</si>
  <si>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</si>
  <si>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</si>
  <si>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</si>
  <si>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</si>
  <si>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</si>
  <si>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</si>
  <si>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</si>
  <si>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</si>
  <si>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</si>
  <si>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</si>
  <si>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</si>
  <si>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</si>
  <si>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</si>
  <si>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</si>
  <si>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</si>
  <si>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</si>
  <si>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</si>
  <si>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</si>
  <si>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</si>
  <si>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</si>
  <si>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</si>
  <si>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</si>
  <si>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</si>
  <si>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</si>
  <si>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</si>
  <si>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</si>
  <si>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</si>
  <si>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</si>
  <si>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</si>
  <si>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</si>
  <si>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</si>
  <si>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</si>
  <si>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</si>
  <si>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</si>
  <si>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</si>
  <si>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</si>
  <si>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</si>
  <si>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</si>
  <si>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</si>
  <si>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</si>
  <si>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</si>
  <si>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</si>
  <si>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</si>
  <si>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</si>
  <si>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</si>
  <si>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</si>
  <si>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</si>
  <si>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</si>
  <si>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</si>
  <si>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</si>
  <si>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</si>
  <si>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</si>
  <si>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</si>
  <si>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</si>
  <si>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</si>
  <si>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</si>
  <si>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</si>
  <si>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</si>
  <si>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</si>
  <si>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</si>
  <si>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</si>
  <si>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</si>
  <si>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</si>
  <si>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</si>
  <si>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</si>
  <si>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</si>
  <si>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</si>
  <si>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</si>
  <si>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</si>
  <si>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</si>
  <si>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</si>
  <si>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</si>
  <si>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</si>
  <si>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</si>
  <si>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</si>
  <si>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</si>
  <si>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</si>
  <si>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</si>
  <si>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</si>
  <si>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</si>
  <si>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</si>
  <si>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</si>
  <si>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</si>
  <si>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</si>
  <si>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</si>
  <si>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</si>
  <si>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</si>
  <si>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</si>
  <si>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</si>
  <si>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</si>
  <si>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</si>
  <si>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</si>
  <si>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</si>
  <si>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</si>
  <si>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</si>
  <si>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</si>
  <si>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</si>
  <si>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</si>
  <si>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</si>
  <si>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</si>
  <si>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</si>
  <si>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</si>
  <si>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</si>
  <si>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</si>
  <si>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</si>
  <si>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</si>
  <si>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</si>
  <si>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</si>
  <si>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</si>
  <si>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</si>
  <si>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</si>
  <si>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</si>
  <si>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</si>
  <si>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</si>
  <si>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</si>
  <si>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</si>
  <si>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</si>
  <si>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</si>
  <si>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</si>
  <si>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</si>
  <si>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</si>
  <si>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</si>
  <si>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</si>
  <si>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</si>
  <si>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</si>
  <si>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</si>
  <si>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</si>
  <si>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</si>
  <si>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</si>
  <si>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</si>
  <si>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</si>
  <si>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</si>
  <si>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</si>
  <si>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</si>
  <si>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</si>
  <si>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</si>
  <si>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</si>
  <si>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</si>
  <si>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</si>
  <si>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</si>
  <si>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</si>
  <si>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</si>
  <si>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</si>
  <si>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</si>
  <si>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</si>
  <si>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</si>
  <si>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</si>
  <si>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</si>
  <si>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</si>
  <si>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</si>
  <si>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</si>
  <si>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</si>
  <si>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</si>
  <si>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</si>
  <si>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</si>
  <si>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</si>
  <si>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</si>
  <si>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</si>
  <si>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</si>
  <si>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</si>
  <si>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</si>
  <si>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</si>
  <si>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</si>
  <si>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</si>
  <si>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</si>
  <si>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</si>
  <si>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</si>
  <si>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</si>
  <si>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</si>
  <si>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</si>
  <si>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</si>
  <si>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</si>
  <si>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</si>
  <si>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</si>
  <si>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</si>
  <si>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</si>
  <si>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</si>
  <si>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</si>
  <si>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</si>
  <si>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</si>
  <si>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</si>
  <si>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</si>
  <si>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</si>
  <si>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</si>
  <si>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</si>
  <si>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</si>
  <si>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</si>
  <si>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</si>
  <si>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</si>
  <si>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</si>
  <si>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</si>
  <si>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</si>
  <si>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</si>
  <si>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</si>
  <si>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</si>
  <si>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</si>
  <si>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</si>
  <si>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</si>
  <si>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</si>
  <si>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</si>
  <si>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</si>
  <si>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</si>
  <si>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</si>
  <si>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</si>
  <si>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</si>
  <si>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</si>
  <si>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</si>
  <si>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</si>
  <si>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</si>
  <si>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</si>
  <si>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</si>
  <si>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</si>
  <si>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</si>
  <si>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</si>
  <si>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</si>
  <si>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</si>
  <si>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</si>
  <si>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</si>
  <si>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</si>
  <si>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</si>
  <si>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</si>
  <si>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</si>
  <si>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</si>
  <si>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</si>
  <si>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</si>
  <si>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</si>
  <si>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</si>
  <si>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</si>
  <si>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</si>
  <si>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</si>
  <si>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</si>
  <si>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</si>
  <si>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</si>
  <si>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</si>
  <si>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</si>
  <si>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</si>
  <si>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</si>
  <si>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</si>
  <si>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</si>
  <si>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</si>
  <si>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</si>
  <si>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</si>
  <si>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</si>
  <si>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</si>
  <si>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</si>
  <si>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</si>
  <si>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</si>
  <si>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</si>
  <si>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</si>
  <si>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</si>
  <si>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</si>
  <si>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</si>
  <si>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</si>
  <si>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</si>
  <si>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</si>
  <si>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</si>
  <si>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</si>
  <si>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</si>
  <si>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</si>
  <si>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</si>
  <si>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</si>
  <si>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</si>
  <si>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</si>
  <si>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</si>
  <si>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</si>
  <si>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</si>
  <si>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</si>
  <si>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</si>
  <si>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</si>
  <si>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</si>
  <si>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</si>
  <si>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</si>
  <si>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</si>
  <si>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</si>
  <si>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</si>
  <si>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</si>
  <si>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</si>
  <si>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</si>
  <si>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</si>
  <si>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</si>
  <si>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</si>
  <si>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</si>
  <si>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</si>
  <si>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</si>
  <si>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</si>
  <si>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</si>
  <si>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</si>
  <si>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</si>
  <si>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</si>
  <si>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</si>
  <si>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</si>
  <si>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</si>
  <si>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</si>
  <si>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</si>
  <si>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</si>
  <si>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</si>
  <si>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</si>
  <si>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</si>
  <si>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</si>
  <si>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</si>
  <si>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</si>
  <si>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</si>
  <si>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</si>
  <si>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</si>
  <si>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</si>
  <si>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</si>
  <si>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</si>
  <si>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</si>
  <si>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</si>
  <si>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</si>
  <si>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</si>
  <si>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</si>
  <si>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</si>
  <si>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</si>
  <si>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</si>
  <si>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</si>
  <si>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</si>
  <si>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</si>
  <si>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</si>
  <si>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</si>
  <si>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</si>
  <si>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</si>
  <si>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</si>
  <si>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</si>
  <si>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</si>
  <si>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</si>
  <si>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</si>
  <si>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</si>
  <si>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</si>
  <si>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</si>
  <si>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</si>
  <si>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</si>
  <si>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</si>
  <si>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</si>
  <si>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</si>
  <si>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</si>
  <si>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</si>
  <si>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</si>
  <si>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</si>
  <si>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</si>
  <si>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</si>
  <si>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</si>
  <si>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</si>
  <si>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</si>
  <si>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</si>
  <si>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</si>
  <si>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</si>
  <si>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</si>
  <si>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</si>
  <si>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</si>
  <si>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</si>
  <si>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</si>
  <si>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</si>
  <si>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</si>
  <si>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</si>
  <si>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</si>
  <si>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</si>
  <si>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</si>
  <si>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</si>
  <si>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</si>
  <si>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</si>
  <si>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</si>
  <si>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</si>
  <si>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</si>
  <si>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</si>
  <si>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</si>
  <si>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</si>
  <si>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</si>
  <si>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</si>
  <si>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</si>
  <si>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</si>
  <si>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</si>
  <si>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</si>
  <si>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</si>
  <si>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</si>
  <si>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</si>
  <si>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</si>
  <si>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</si>
  <si>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</si>
  <si>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</si>
  <si>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</si>
  <si>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</si>
  <si>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</si>
  <si>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</si>
  <si>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</si>
  <si>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</si>
  <si>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</si>
  <si>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</si>
  <si>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</si>
  <si>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</si>
  <si>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</si>
  <si>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</si>
  <si>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</si>
  <si>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</si>
  <si>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</si>
  <si>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</si>
  <si>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</si>
  <si>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</si>
  <si>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</si>
  <si>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</si>
  <si>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</si>
  <si>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</si>
  <si>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</si>
  <si>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</si>
  <si>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</si>
  <si>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</si>
  <si>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</si>
  <si>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</si>
  <si>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</si>
  <si>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</si>
  <si>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</si>
  <si>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</si>
  <si>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</si>
  <si>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</si>
  <si>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</si>
  <si>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</si>
  <si>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</si>
  <si>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</si>
  <si>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</si>
  <si>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</si>
  <si>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</si>
  <si>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</si>
  <si>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</si>
  <si>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</si>
  <si>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</si>
  <si>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</si>
  <si>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</si>
  <si>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</si>
  <si>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</si>
  <si>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</si>
  <si>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</si>
  <si>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</si>
  <si>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</si>
  <si>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</si>
  <si>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</si>
  <si>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</si>
  <si>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</si>
  <si>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</si>
  <si>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</si>
  <si>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</si>
  <si>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</si>
  <si>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</si>
  <si>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</si>
  <si>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</si>
  <si>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</si>
  <si>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</si>
  <si>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</si>
  <si>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</si>
  <si>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</si>
  <si>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</si>
  <si>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</si>
  <si>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</si>
  <si>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</si>
  <si>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</si>
  <si>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</si>
  <si>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</si>
  <si>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</si>
  <si>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</si>
  <si>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</si>
  <si>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</si>
  <si>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</si>
  <si>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</si>
  <si>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</si>
  <si>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</si>
  <si>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</si>
  <si>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</si>
  <si>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</si>
  <si>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</si>
  <si>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</si>
  <si>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</si>
  <si>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</si>
  <si>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</si>
  <si>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</si>
  <si>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</si>
  <si>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</si>
  <si>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</si>
  <si>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</si>
  <si>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</si>
  <si>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</si>
  <si>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</si>
  <si>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</si>
  <si>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</si>
  <si>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</si>
  <si>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</si>
  <si>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</si>
  <si>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</si>
  <si>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</si>
  <si>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</si>
  <si>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</si>
  <si>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</si>
  <si>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</si>
  <si>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</si>
  <si>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</si>
  <si>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</si>
  <si>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</si>
  <si>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</si>
  <si>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</si>
  <si>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</si>
  <si>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</si>
  <si>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</si>
  <si>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</si>
  <si>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</si>
  <si>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</si>
  <si>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</si>
  <si>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</si>
  <si>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</si>
  <si>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</si>
  <si>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</si>
  <si>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</si>
  <si>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</si>
  <si>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</si>
  <si>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</si>
  <si>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</si>
  <si>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</si>
  <si>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</si>
  <si>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</si>
  <si>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</si>
  <si>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</si>
  <si>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</si>
  <si>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</si>
  <si>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</si>
  <si>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</si>
  <si>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</si>
  <si>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</si>
  <si>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</si>
  <si>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</si>
  <si>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</si>
  <si>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</si>
  <si>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</si>
  <si>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</si>
  <si>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</si>
  <si>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</si>
  <si>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</si>
  <si>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</si>
  <si>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</si>
  <si>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</si>
  <si>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</si>
  <si>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</si>
  <si>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</si>
  <si>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</si>
  <si>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</si>
  <si>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</si>
  <si>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</si>
  <si>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</si>
  <si>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</si>
  <si>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</si>
  <si>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</si>
  <si>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</si>
  <si>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</si>
  <si>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</si>
  <si>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</si>
  <si>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</si>
  <si>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</si>
  <si>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</si>
  <si>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</si>
  <si>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</si>
  <si>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</si>
  <si>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</si>
  <si>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</si>
  <si>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</si>
  <si>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</si>
  <si>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</si>
  <si>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</si>
  <si>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</si>
  <si>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</si>
  <si>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</si>
  <si>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</si>
  <si>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</si>
  <si>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</si>
  <si>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</si>
  <si>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</si>
  <si>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</si>
  <si>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</si>
  <si>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</si>
  <si>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</si>
  <si>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</si>
  <si>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</si>
  <si>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</si>
  <si>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</si>
  <si>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</si>
  <si>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</si>
  <si>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</si>
  <si>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</si>
  <si>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</si>
  <si>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</si>
  <si>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</si>
  <si>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</si>
  <si>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</si>
  <si>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</si>
  <si>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</si>
  <si>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</si>
  <si>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</si>
  <si>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</si>
  <si>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</si>
  <si>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</si>
  <si>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</si>
  <si>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</si>
  <si>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</si>
  <si>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</si>
  <si>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</si>
  <si>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</si>
  <si>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</si>
  <si>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</si>
  <si>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</si>
  <si>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</si>
  <si>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</si>
  <si>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</si>
  <si>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</si>
  <si>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</si>
  <si>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</si>
  <si>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</si>
  <si>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</si>
  <si>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</si>
  <si>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</si>
  <si>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</si>
  <si>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</si>
  <si>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</si>
  <si>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</si>
  <si>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</si>
  <si>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</si>
  <si>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</si>
  <si>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</si>
  <si>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</si>
  <si>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</si>
  <si>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</si>
  <si>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</si>
  <si>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</si>
  <si>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</si>
  <si>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</si>
  <si>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</si>
  <si>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</si>
  <si>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</si>
  <si>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</si>
  <si>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</si>
  <si>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</si>
  <si>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</si>
  <si>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</si>
  <si>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</si>
  <si>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</si>
  <si>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</si>
  <si>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</si>
  <si>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</si>
  <si>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</si>
  <si>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</si>
  <si>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</si>
  <si>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</si>
  <si>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</si>
  <si>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</si>
  <si>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</si>
  <si>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</si>
  <si>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</si>
  <si>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</si>
  <si>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</si>
  <si>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</si>
  <si>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</si>
  <si>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</si>
  <si>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</si>
  <si>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</si>
  <si>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</si>
  <si>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</si>
  <si>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</si>
  <si>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</si>
  <si>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</si>
  <si>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</si>
  <si>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</si>
  <si>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</si>
  <si>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</si>
  <si>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</si>
  <si>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</si>
  <si>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</si>
  <si>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</si>
  <si>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</si>
  <si>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</si>
  <si>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</si>
  <si>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</si>
  <si>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</si>
  <si>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</si>
  <si>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</si>
  <si>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</si>
  <si>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</si>
  <si>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</si>
  <si>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</si>
  <si>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</si>
  <si>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</si>
  <si>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</si>
  <si>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</si>
  <si>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</si>
  <si>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</si>
  <si>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</si>
  <si>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</si>
  <si>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</si>
  <si>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</si>
  <si>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</si>
  <si>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</si>
  <si>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</si>
  <si>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</si>
  <si>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</si>
  <si>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</si>
  <si>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</si>
  <si>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</si>
  <si>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</si>
  <si>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</si>
  <si>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</si>
  <si>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</si>
  <si>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</si>
  <si>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</si>
  <si>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</si>
  <si>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</si>
  <si>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</si>
  <si>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</si>
  <si>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</si>
  <si>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</si>
  <si>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</si>
  <si>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</si>
  <si>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</si>
  <si>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</si>
  <si>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</si>
  <si>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</si>
  <si>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</si>
  <si>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</si>
  <si>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</si>
  <si>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</si>
  <si>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</si>
  <si>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</si>
  <si>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</si>
  <si>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</si>
  <si>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</si>
  <si>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</si>
  <si>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</si>
  <si>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</si>
  <si>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</si>
  <si>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</si>
  <si>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</si>
  <si>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</si>
  <si>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</si>
  <si>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</si>
  <si>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</si>
  <si>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</si>
  <si>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</si>
  <si>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</si>
  <si>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</si>
  <si>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</si>
  <si>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</si>
  <si>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</si>
  <si>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</si>
  <si>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</si>
  <si>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</si>
  <si>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</si>
  <si>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</si>
  <si>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</si>
  <si>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</si>
  <si>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</si>
  <si>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</si>
  <si>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</si>
  <si>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</si>
  <si>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</si>
  <si>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</si>
  <si>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</si>
  <si>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</si>
  <si>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</si>
  <si>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</si>
  <si>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</si>
  <si>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</si>
  <si>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</si>
  <si>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</si>
  <si>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</si>
  <si>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</si>
  <si>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</si>
  <si>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</si>
  <si>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</si>
  <si>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</si>
  <si>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</si>
  <si>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</si>
  <si>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</si>
  <si>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</si>
  <si>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</si>
  <si>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</si>
  <si>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</si>
  <si>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</si>
  <si>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</si>
  <si>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</si>
  <si>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</si>
  <si>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</si>
  <si>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</si>
  <si>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</si>
  <si>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</si>
  <si>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</si>
  <si>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</si>
  <si>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</si>
  <si>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</si>
  <si>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</si>
  <si>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</si>
  <si>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</si>
  <si>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</si>
  <si>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</si>
  <si>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</si>
  <si>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</si>
  <si>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</si>
  <si>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</si>
  <si>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</si>
  <si>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</si>
  <si>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</si>
  <si>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</si>
  <si>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</si>
  <si>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</si>
  <si>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</si>
  <si>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</si>
  <si>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</si>
  <si>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</si>
  <si>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</si>
  <si>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</si>
  <si>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</si>
  <si>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</si>
  <si>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</si>
  <si>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</si>
  <si>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</si>
  <si>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</si>
  <si>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</si>
  <si>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</si>
  <si>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</si>
  <si>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</si>
  <si>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</si>
  <si>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</si>
  <si>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</si>
  <si>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</si>
  <si>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</si>
  <si>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</si>
  <si>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</si>
  <si>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</si>
  <si>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</si>
  <si>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</si>
  <si>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</si>
  <si>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</si>
  <si>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</si>
  <si>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</si>
  <si>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</si>
  <si>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</si>
  <si>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</si>
  <si>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</si>
  <si>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</si>
  <si>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</si>
  <si>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</si>
  <si>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</si>
  <si>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</si>
  <si>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</si>
  <si>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</si>
  <si>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</si>
  <si>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</si>
  <si>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</si>
  <si>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</si>
  <si>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</si>
  <si>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</si>
  <si>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</si>
  <si>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</si>
  <si>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</si>
  <si>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</si>
  <si>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</si>
  <si>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</si>
  <si>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</si>
  <si>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</si>
  <si>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</si>
  <si>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</si>
  <si>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</si>
  <si>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</si>
  <si>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</si>
  <si>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</si>
  <si>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</si>
  <si>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</si>
  <si>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</si>
  <si>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</si>
  <si>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</si>
  <si>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</si>
  <si>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</si>
  <si>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</si>
  <si>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</si>
  <si>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</si>
  <si>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</si>
  <si>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</si>
  <si>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</si>
  <si>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</si>
  <si>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</si>
  <si>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</si>
  <si>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</si>
  <si>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</si>
  <si>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</si>
  <si>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</si>
  <si>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</si>
  <si>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</si>
  <si>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</si>
  <si>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</si>
  <si>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</si>
  <si>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</si>
  <si>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</si>
  <si>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</si>
  <si>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</si>
  <si>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</si>
  <si>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</si>
  <si>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</si>
  <si>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</si>
  <si>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</si>
  <si>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</si>
  <si>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</si>
  <si>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</si>
  <si>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</si>
  <si>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</si>
  <si>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</si>
  <si>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</si>
  <si>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</si>
  <si>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</si>
  <si>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</si>
  <si>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</si>
  <si>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</si>
  <si>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</si>
  <si>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</si>
  <si>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</si>
  <si>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</si>
  <si>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</si>
  <si>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</si>
  <si>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</si>
  <si>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</si>
  <si>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</si>
  <si>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</si>
  <si>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</si>
  <si>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</si>
  <si>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</si>
  <si>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</si>
  <si>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</si>
  <si>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</si>
  <si>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</si>
  <si>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</si>
  <si>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</si>
  <si>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</si>
  <si>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</si>
  <si>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</si>
  <si>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</si>
  <si>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</si>
  <si>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</si>
  <si>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</si>
  <si>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</si>
  <si>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</si>
  <si>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</si>
  <si>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</si>
  <si>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</si>
  <si>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</si>
  <si>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</si>
  <si>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</si>
  <si>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</si>
  <si>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</si>
  <si>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</si>
  <si>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</si>
  <si>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</si>
  <si>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</si>
  <si>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</si>
  <si>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</si>
  <si>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</si>
  <si>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</si>
  <si>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</si>
  <si>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</si>
  <si>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</si>
  <si>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</si>
  <si>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</si>
  <si>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</si>
  <si>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</si>
  <si>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</si>
  <si>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</si>
  <si>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</si>
  <si>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</si>
  <si>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</si>
  <si>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</si>
  <si>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</si>
  <si>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</si>
  <si>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</si>
  <si>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</si>
  <si>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</si>
  <si>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</si>
  <si>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</si>
  <si>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</si>
  <si>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</si>
  <si>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</si>
  <si>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</si>
  <si>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</si>
  <si>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</si>
  <si>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</si>
  <si>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</si>
  <si>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</si>
  <si>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</si>
  <si>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</si>
  <si>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</si>
  <si>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</si>
  <si>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</si>
  <si>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</si>
  <si>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</si>
  <si>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</si>
  <si>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</si>
  <si>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</si>
  <si>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</si>
  <si>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</si>
  <si>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</si>
  <si>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</si>
  <si>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</si>
  <si>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</si>
  <si>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</si>
  <si>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</si>
  <si>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</si>
  <si>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</si>
  <si>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</si>
  <si>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</si>
  <si>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</si>
  <si>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</si>
  <si>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</si>
  <si>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</si>
  <si>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</si>
  <si>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</si>
  <si>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</si>
  <si>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</si>
  <si>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</si>
  <si>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</si>
  <si>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</si>
  <si>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</si>
  <si>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</si>
  <si>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</si>
  <si>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</si>
  <si>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</si>
  <si>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</si>
  <si>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</si>
  <si>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</si>
  <si>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</si>
  <si>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</si>
  <si>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</si>
  <si>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</si>
  <si>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</si>
  <si>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</si>
  <si>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</si>
  <si>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</si>
  <si>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</si>
  <si>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</si>
  <si>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</si>
  <si>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</si>
  <si>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</si>
  <si>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</si>
  <si>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</si>
  <si>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</si>
  <si>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</si>
  <si>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</si>
  <si>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</si>
  <si>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</si>
  <si>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</si>
  <si>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</si>
  <si>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</si>
  <si>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</si>
  <si>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</si>
  <si>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</si>
  <si>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</si>
  <si>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</si>
  <si>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</si>
  <si>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</si>
  <si>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</si>
  <si>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</si>
  <si>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</si>
  <si>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</si>
  <si>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</si>
  <si>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</si>
  <si>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</si>
  <si>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</si>
  <si>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</si>
  <si>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</si>
  <si>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</si>
  <si>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</si>
  <si>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</si>
  <si>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</si>
  <si>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</si>
  <si>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</si>
  <si>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</si>
  <si>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</si>
  <si>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</si>
  <si>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</si>
  <si>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</si>
  <si>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</si>
  <si>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</si>
  <si>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</si>
  <si>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</si>
  <si>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</si>
  <si>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</si>
  <si>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</si>
  <si>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</si>
  <si>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</si>
  <si>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</si>
  <si>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</si>
  <si>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</si>
  <si>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</si>
  <si>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</si>
  <si>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</si>
  <si>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</si>
  <si>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</si>
  <si>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</si>
  <si>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</si>
  <si>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</si>
  <si>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</si>
  <si>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</si>
  <si>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</si>
  <si>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</si>
  <si>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</si>
  <si>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</si>
  <si>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</si>
  <si>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</si>
  <si>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</si>
  <si>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</si>
  <si>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</si>
  <si>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</si>
  <si>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</si>
  <si>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</si>
  <si>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</si>
  <si>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</si>
  <si>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</si>
  <si>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</si>
  <si>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</si>
  <si>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</si>
  <si>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</si>
  <si>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</si>
  <si>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</si>
  <si>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</si>
  <si>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</si>
  <si>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</si>
  <si>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</si>
  <si>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</si>
  <si>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</si>
  <si>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</si>
  <si>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</si>
  <si>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</si>
  <si>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</si>
  <si>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</si>
  <si>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</si>
  <si>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</si>
  <si>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</si>
  <si>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</si>
  <si>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</si>
  <si>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</si>
  <si>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</si>
  <si>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</si>
  <si>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</si>
  <si>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</si>
  <si>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</si>
  <si>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</si>
  <si>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</si>
  <si>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</si>
  <si>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</si>
  <si>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</si>
  <si>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</si>
  <si>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</si>
  <si>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</si>
  <si>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</si>
  <si>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</si>
  <si>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</si>
  <si>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</si>
  <si>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</si>
  <si>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</si>
  <si>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</si>
  <si>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</si>
  <si>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</si>
  <si>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</si>
  <si>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</si>
  <si>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</si>
  <si>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</si>
  <si>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</si>
  <si>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</si>
  <si>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</si>
  <si>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</si>
  <si>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</si>
  <si>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</si>
  <si>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</si>
  <si>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</si>
  <si>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</si>
  <si>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</si>
  <si>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</si>
  <si>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</si>
  <si>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</si>
  <si>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</si>
  <si>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</si>
  <si>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</si>
  <si>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</si>
  <si>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</si>
  <si>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</si>
  <si>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</si>
  <si>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</si>
  <si>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</si>
  <si>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</si>
  <si>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</si>
  <si>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</si>
  <si>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</si>
  <si>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</si>
  <si>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</si>
  <si>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</si>
  <si>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</si>
  <si>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</si>
  <si>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</si>
  <si>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</si>
  <si>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</si>
  <si>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</si>
  <si>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</si>
  <si>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</si>
  <si>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</si>
  <si>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</si>
  <si>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</si>
  <si>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</si>
  <si>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</si>
  <si>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</si>
  <si>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</si>
  <si>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</si>
  <si>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</si>
  <si>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</si>
  <si>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</si>
  <si>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</si>
  <si>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</si>
  <si>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</si>
  <si>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</si>
  <si>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</si>
  <si>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</si>
  <si>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</si>
  <si>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</si>
  <si>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</si>
  <si>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</si>
  <si>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</si>
  <si>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</si>
  <si>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</si>
  <si>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</si>
  <si>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</si>
  <si>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</si>
  <si>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</si>
  <si>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</si>
  <si>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</si>
  <si>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</si>
  <si>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</si>
  <si>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</si>
  <si>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</si>
  <si>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</si>
  <si>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</si>
  <si>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</si>
  <si>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</si>
  <si>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</si>
  <si>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</si>
  <si>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</si>
  <si>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</si>
  <si>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</si>
  <si>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</si>
  <si>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</si>
  <si>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</si>
  <si>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</si>
  <si>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</si>
  <si>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</si>
  <si>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</si>
  <si>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</si>
  <si>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</si>
  <si>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</si>
  <si>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</si>
  <si>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</si>
  <si>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</si>
  <si>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</si>
  <si>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</si>
  <si>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</si>
  <si>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</si>
  <si>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</si>
  <si>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</si>
  <si>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</si>
  <si>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</si>
  <si>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</si>
  <si>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</si>
  <si>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</si>
  <si>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</si>
  <si>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</si>
  <si>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</si>
  <si>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</si>
  <si>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</si>
  <si>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</si>
  <si>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</si>
  <si>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</si>
  <si>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</si>
  <si>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</si>
  <si>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</si>
  <si>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</si>
  <si>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</si>
  <si>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</si>
  <si>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</si>
  <si>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</si>
  <si>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</si>
  <si>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</si>
  <si>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</si>
  <si>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</si>
  <si>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</si>
  <si>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</si>
  <si>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</si>
  <si>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</si>
  <si>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</si>
  <si>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</si>
  <si>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</si>
  <si>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</si>
  <si>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</si>
  <si>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</si>
  <si>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</si>
  <si>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</si>
  <si>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</si>
  <si>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</si>
  <si>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</si>
  <si>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</si>
  <si>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</si>
  <si>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</si>
  <si>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</si>
  <si>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</si>
  <si>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</si>
  <si>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</si>
  <si>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</si>
  <si>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</si>
  <si>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</si>
  <si>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</si>
  <si>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</si>
  <si>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</si>
  <si>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</si>
  <si>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</si>
  <si>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</si>
  <si>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</si>
  <si>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</si>
  <si>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</si>
  <si>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</si>
  <si>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</si>
  <si>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</si>
  <si>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</si>
  <si>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</si>
  <si>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</si>
  <si>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</si>
  <si>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</si>
  <si>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</si>
  <si>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</si>
  <si>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</si>
  <si>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</si>
  <si>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</si>
  <si>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</si>
  <si>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</si>
  <si>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</si>
  <si>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</si>
  <si>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</si>
  <si>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</si>
  <si>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</si>
  <si>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</si>
  <si>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</si>
  <si>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</si>
  <si>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</si>
  <si>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</si>
  <si>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</si>
  <si>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</si>
  <si>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</si>
  <si>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</si>
  <si>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</si>
  <si>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</si>
  <si>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</si>
  <si>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</si>
  <si>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</si>
  <si>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</si>
  <si>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</si>
  <si>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</si>
  <si>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</si>
  <si>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</si>
  <si>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</si>
  <si>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</si>
  <si>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</si>
  <si>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</si>
  <si>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</si>
  <si>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</si>
  <si>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</si>
  <si>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</si>
  <si>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</si>
  <si>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</si>
  <si>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</si>
  <si>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</si>
  <si>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</si>
  <si>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</si>
  <si>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</si>
  <si>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</si>
  <si>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</si>
  <si>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</si>
  <si>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</si>
  <si>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</si>
  <si>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</si>
  <si>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</si>
  <si>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</si>
  <si>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</si>
  <si>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</si>
  <si>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</si>
  <si>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</si>
  <si>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</si>
  <si>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</si>
  <si>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</si>
  <si>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</si>
  <si>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</si>
  <si>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</si>
  <si>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</si>
  <si>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</si>
  <si>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</si>
  <si>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</si>
  <si>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</si>
  <si>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</si>
  <si>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</si>
  <si>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</si>
  <si>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</si>
  <si>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</si>
  <si>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</si>
  <si>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</si>
  <si>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</si>
  <si>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</si>
  <si>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</si>
  <si>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</si>
  <si>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</si>
  <si>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</si>
  <si>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</si>
  <si>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</si>
  <si>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</si>
  <si>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</si>
  <si>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</si>
  <si>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</si>
  <si>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</si>
  <si>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</si>
  <si>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</si>
  <si>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</si>
  <si>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</si>
  <si>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</si>
  <si>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</si>
  <si>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</si>
  <si>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</si>
  <si>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</si>
  <si>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</si>
  <si>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</si>
  <si>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</si>
  <si>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</si>
  <si>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</si>
  <si>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</si>
  <si>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</si>
  <si>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</si>
  <si>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</si>
  <si>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</si>
  <si>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</si>
  <si>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</si>
  <si>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</si>
  <si>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</si>
  <si>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</si>
  <si>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</si>
  <si>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</si>
  <si>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</si>
  <si>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</si>
  <si>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</si>
  <si>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</si>
  <si>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</si>
  <si>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</si>
  <si>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</si>
  <si>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</si>
  <si>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</si>
  <si>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</si>
  <si>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</si>
  <si>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</si>
  <si>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</si>
  <si>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</si>
  <si>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</si>
  <si>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</si>
  <si>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</si>
  <si>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</si>
  <si>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</si>
  <si>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</si>
  <si>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</si>
  <si>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</si>
  <si>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</si>
  <si>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</si>
  <si>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</si>
  <si>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</si>
  <si>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</si>
  <si>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</si>
  <si>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</si>
  <si>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</si>
  <si>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</si>
  <si>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</si>
  <si>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</si>
  <si>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</si>
  <si>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</si>
  <si>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</si>
  <si>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</si>
  <si>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</si>
  <si>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</si>
  <si>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</si>
  <si>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</si>
  <si>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</si>
  <si>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</si>
  <si>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</si>
  <si>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</si>
  <si>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</si>
  <si>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</si>
  <si>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</si>
  <si>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</si>
  <si>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</si>
  <si>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</si>
  <si>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</si>
  <si>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</si>
  <si>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</si>
  <si>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</si>
  <si>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</si>
  <si>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</si>
  <si>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</si>
  <si>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</si>
  <si>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</si>
  <si>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</si>
  <si>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</si>
  <si>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</si>
  <si>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</si>
  <si>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</si>
  <si>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</si>
  <si>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</si>
  <si>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</si>
  <si>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</si>
  <si>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</si>
  <si>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</si>
  <si>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</si>
  <si>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</si>
  <si>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</si>
  <si>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</si>
  <si>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</si>
  <si>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</si>
  <si>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</si>
  <si>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</si>
  <si>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</si>
  <si>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</si>
  <si>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</si>
  <si>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</si>
  <si>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</si>
  <si>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</si>
  <si>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</si>
  <si>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</si>
  <si>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</si>
  <si>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</si>
  <si>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</si>
  <si>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</si>
  <si>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</si>
  <si>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</si>
  <si>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</si>
  <si>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</si>
  <si>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</si>
  <si>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</si>
  <si>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</si>
  <si>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</si>
  <si>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</si>
  <si>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</si>
  <si>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</si>
  <si>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</si>
  <si>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</si>
  <si>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</si>
  <si>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</si>
  <si>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</si>
  <si>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</si>
  <si>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</si>
  <si>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</si>
  <si>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</si>
  <si>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</si>
  <si>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</si>
  <si>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</si>
  <si>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</si>
  <si>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</si>
  <si>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</si>
  <si>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</si>
  <si>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</si>
  <si>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</si>
  <si>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</si>
  <si>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</si>
  <si>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</si>
  <si>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</si>
  <si>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</si>
  <si>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</si>
  <si>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</si>
  <si>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</si>
  <si>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</si>
  <si>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</si>
  <si>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</si>
  <si>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</si>
  <si>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</si>
  <si>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</si>
  <si>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</si>
  <si>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</si>
  <si>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</si>
  <si>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</si>
  <si>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</si>
  <si>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</si>
  <si>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</si>
  <si>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</si>
  <si>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</si>
  <si>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</si>
  <si>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</si>
  <si>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</si>
  <si>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</si>
  <si>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</si>
  <si>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</si>
  <si>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</si>
  <si>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</si>
  <si>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</si>
  <si>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</si>
  <si>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</si>
  <si>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</si>
  <si>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</si>
  <si>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</si>
  <si>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</si>
  <si>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</si>
  <si>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</si>
  <si>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</si>
  <si>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</si>
  <si>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</si>
  <si>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</si>
  <si>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</si>
  <si>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</si>
  <si>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</si>
  <si>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</si>
  <si>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</si>
  <si>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</si>
  <si>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</si>
  <si>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</si>
  <si>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</si>
  <si>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</si>
  <si>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</si>
  <si>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</si>
  <si>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</si>
  <si>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</si>
  <si>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</si>
  <si>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</si>
  <si>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</si>
  <si>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</si>
  <si>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</si>
  <si>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</si>
  <si>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</si>
  <si>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</si>
  <si>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</si>
  <si>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</si>
  <si>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</si>
  <si>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</si>
  <si>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</si>
  <si>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</si>
  <si>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</si>
  <si>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</si>
  <si>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</si>
  <si>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</si>
  <si>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</si>
  <si>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</si>
  <si>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</si>
  <si>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</si>
  <si>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</si>
  <si>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</si>
  <si>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</si>
  <si>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</si>
  <si>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</si>
  <si>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</si>
  <si>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</si>
  <si>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</si>
  <si>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</si>
  <si>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</si>
  <si>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</si>
  <si>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</si>
  <si>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</si>
  <si>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</si>
  <si>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</si>
  <si>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</si>
  <si>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</si>
  <si>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</si>
  <si>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</si>
  <si>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</si>
  <si>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</si>
  <si>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</si>
  <si>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</si>
  <si>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</si>
  <si>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</si>
  <si>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</si>
  <si>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</si>
  <si>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</si>
  <si>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</si>
  <si>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</si>
  <si>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</si>
  <si>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</si>
  <si>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</si>
  <si>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</si>
  <si>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</si>
  <si>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</si>
  <si>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</si>
  <si>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</si>
  <si>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</si>
  <si>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</si>
  <si>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</si>
  <si>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</si>
  <si>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</si>
  <si>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</si>
  <si>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</si>
  <si>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</si>
  <si>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</si>
  <si>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</si>
  <si>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</si>
  <si>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</si>
  <si>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</si>
  <si>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</si>
  <si>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</si>
  <si>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</si>
  <si>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</si>
  <si>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</si>
  <si>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</si>
  <si>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</si>
  <si>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</si>
  <si>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</si>
  <si>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</si>
  <si>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</si>
  <si>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</si>
  <si>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</si>
  <si>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</si>
  <si>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</si>
  <si>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</si>
  <si>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</si>
  <si>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</si>
  <si>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</si>
  <si>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</si>
  <si>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</si>
  <si>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</si>
  <si>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</si>
  <si>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</si>
  <si>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</si>
  <si>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</si>
  <si>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</si>
  <si>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</si>
  <si>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</si>
  <si>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</si>
  <si>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</si>
  <si>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</si>
  <si>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</si>
  <si>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</si>
  <si>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</si>
  <si>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</si>
  <si>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</si>
  <si>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</si>
  <si>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</si>
  <si>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</si>
  <si>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</si>
  <si>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</si>
  <si>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</si>
  <si>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</si>
  <si>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</si>
  <si>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</si>
  <si>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</si>
  <si>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</si>
  <si>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</si>
  <si>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</si>
  <si>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</si>
  <si>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</si>
  <si>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</si>
  <si>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</si>
  <si>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</si>
  <si>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</si>
  <si>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</si>
  <si>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</si>
  <si>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</si>
  <si>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</si>
  <si>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</si>
  <si>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</si>
  <si>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</si>
  <si>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</si>
  <si>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</si>
  <si>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</si>
  <si>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</si>
  <si>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</si>
  <si>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</si>
  <si>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</si>
  <si>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</si>
  <si>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</si>
  <si>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</si>
  <si>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</si>
  <si>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</si>
  <si>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</si>
  <si>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</si>
  <si>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</si>
  <si>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</si>
  <si>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</si>
  <si>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</si>
  <si>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</si>
  <si>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</si>
  <si>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</si>
  <si>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</si>
  <si>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</si>
  <si>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</si>
  <si>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</si>
  <si>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</si>
  <si>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</si>
  <si>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</si>
  <si>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</si>
  <si>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</si>
  <si>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</si>
  <si>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</si>
  <si>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</si>
  <si>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</si>
  <si>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</si>
  <si>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</si>
  <si>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</si>
  <si>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</si>
  <si>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</si>
  <si>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</si>
  <si>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</si>
  <si>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</si>
  <si>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</si>
  <si>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</si>
  <si>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</si>
  <si>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</si>
  <si>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</si>
  <si>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</si>
  <si>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</si>
  <si>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</si>
  <si>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</si>
  <si>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</si>
  <si>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</si>
  <si>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</si>
  <si>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</si>
  <si>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</si>
  <si>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</si>
  <si>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</si>
  <si>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</si>
  <si>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</si>
  <si>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</si>
  <si>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</si>
  <si>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</si>
  <si>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</si>
  <si>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</si>
  <si>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</si>
  <si>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</si>
  <si>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</si>
  <si>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</si>
  <si>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</si>
  <si>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</si>
  <si>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</si>
  <si>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</si>
  <si>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</si>
  <si>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</si>
  <si>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</si>
  <si>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</si>
  <si>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</si>
  <si>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</si>
  <si>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</si>
  <si>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</si>
  <si>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</si>
  <si>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</si>
  <si>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</si>
  <si>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</si>
  <si>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</si>
  <si>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</si>
  <si>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</si>
  <si>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</si>
  <si>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</si>
  <si>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</si>
  <si>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</si>
  <si>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</si>
  <si>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</si>
  <si>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</si>
  <si>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</si>
  <si>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</si>
  <si>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</si>
  <si>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</si>
  <si>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</si>
  <si>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</si>
  <si>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</si>
  <si>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</si>
  <si>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</si>
  <si>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</si>
  <si>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</si>
  <si>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</si>
  <si>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</si>
  <si>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</si>
  <si>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</si>
  <si>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</si>
  <si>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</si>
  <si>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</si>
  <si>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</si>
  <si>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</si>
  <si>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</si>
  <si>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</si>
  <si>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</si>
  <si>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</si>
  <si>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</si>
  <si>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</si>
  <si>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</si>
  <si>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</si>
  <si>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</si>
  <si>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</si>
  <si>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</si>
  <si>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</si>
  <si>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</si>
  <si>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</si>
  <si>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</si>
  <si>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</si>
  <si>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</si>
  <si>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</si>
  <si>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</si>
  <si>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</si>
  <si>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</si>
  <si>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</si>
  <si>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</si>
  <si>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</si>
  <si>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</si>
  <si>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</si>
  <si>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</si>
  <si>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</si>
  <si>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</si>
  <si>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</si>
  <si>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</si>
  <si>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</si>
  <si>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</si>
  <si>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</si>
  <si>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</si>
  <si>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</si>
  <si>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</si>
  <si>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</si>
  <si>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</si>
  <si>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</si>
  <si>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</si>
  <si>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</si>
  <si>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</si>
  <si>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</si>
  <si>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</si>
  <si>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</si>
  <si>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</si>
  <si>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</si>
  <si>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</si>
  <si>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</si>
  <si>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</si>
  <si>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</si>
  <si>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</si>
  <si>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</si>
  <si>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</si>
  <si>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</si>
  <si>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</si>
  <si>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</si>
  <si>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</si>
  <si>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</si>
  <si>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</si>
  <si>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</si>
  <si>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</si>
  <si>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</si>
  <si>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</si>
  <si>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</si>
  <si>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</si>
  <si>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</si>
  <si>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</si>
  <si>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</si>
  <si>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</si>
  <si>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</si>
  <si>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</si>
  <si>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</si>
  <si>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</si>
  <si>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</si>
  <si>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</si>
  <si>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</si>
  <si>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</si>
  <si>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</si>
  <si>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</si>
  <si>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</si>
  <si>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</si>
  <si>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</si>
  <si>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</si>
  <si>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</si>
  <si>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</si>
  <si>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</si>
  <si>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</si>
  <si>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</si>
  <si>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</si>
  <si>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</si>
  <si>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</si>
  <si>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</si>
  <si>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</si>
  <si>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</si>
  <si>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</si>
  <si>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</si>
  <si>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</si>
  <si>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</si>
  <si>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</si>
  <si>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</si>
  <si>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</si>
  <si>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</si>
  <si>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</si>
  <si>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</si>
  <si>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</si>
  <si>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</si>
  <si>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</si>
  <si>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</si>
  <si>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</si>
  <si>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</si>
  <si>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</si>
  <si>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</si>
  <si>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</si>
  <si>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</si>
  <si>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</si>
  <si>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</si>
  <si>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</si>
  <si>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</si>
  <si>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</si>
  <si>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</si>
  <si>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</si>
  <si>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</si>
  <si>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</si>
  <si>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</si>
  <si>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</si>
  <si>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</si>
  <si>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</si>
  <si>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</si>
  <si>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</si>
  <si>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</si>
  <si>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</si>
  <si>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</si>
  <si>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</si>
  <si>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</si>
  <si>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</si>
  <si>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</si>
  <si>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</si>
  <si>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</si>
  <si>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</si>
  <si>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</si>
  <si>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</si>
  <si>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</si>
  <si>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</si>
  <si>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</si>
  <si>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</si>
  <si>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</si>
  <si>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</si>
  <si>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</si>
  <si>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</si>
  <si>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</si>
  <si>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</si>
  <si>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</si>
  <si>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</si>
  <si>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</si>
  <si>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</si>
  <si>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</si>
  <si>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</si>
  <si>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</si>
  <si>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</si>
  <si>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</si>
  <si>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</si>
  <si>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</si>
  <si>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</si>
  <si>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</si>
  <si>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</si>
  <si>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</si>
  <si>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</si>
  <si>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</si>
  <si>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</si>
  <si>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</si>
  <si>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</si>
  <si>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</si>
  <si>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</si>
  <si>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</si>
  <si>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</si>
  <si>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</si>
  <si>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</si>
  <si>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</si>
  <si>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</si>
  <si>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</si>
  <si>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</si>
  <si>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</si>
  <si>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</si>
  <si>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</si>
  <si>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</si>
  <si>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</si>
  <si>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</si>
  <si>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</si>
  <si>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</si>
  <si>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</si>
  <si>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</si>
  <si>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</si>
  <si>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</si>
  <si>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</si>
  <si>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</si>
  <si>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</si>
  <si>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</si>
  <si>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</si>
  <si>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</si>
  <si>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</si>
  <si>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</si>
  <si>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</si>
  <si>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</si>
  <si>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</si>
  <si>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</si>
  <si>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</si>
  <si>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</si>
  <si>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</si>
  <si>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</si>
  <si>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</si>
  <si>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</si>
  <si>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</si>
  <si>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</si>
  <si>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</si>
  <si>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</si>
  <si>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</si>
  <si>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</si>
  <si>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</si>
  <si>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</si>
  <si>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</si>
  <si>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</si>
  <si>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</si>
  <si>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</si>
  <si>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</si>
  <si>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</si>
  <si>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</si>
  <si>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</si>
  <si>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</si>
  <si>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</si>
  <si>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</si>
  <si>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</si>
  <si>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</si>
  <si>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</si>
  <si>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</si>
  <si>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</si>
  <si>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</si>
  <si>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</si>
  <si>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</si>
  <si>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</si>
  <si>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</si>
  <si>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</si>
  <si>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</si>
  <si>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</si>
  <si>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</si>
  <si>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</si>
  <si>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</si>
  <si>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</si>
  <si>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</si>
  <si>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</si>
  <si>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</si>
  <si>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</si>
  <si>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</si>
  <si>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</si>
  <si>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</si>
  <si>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</si>
  <si>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</si>
  <si>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</si>
  <si>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</si>
  <si>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</si>
  <si>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</si>
  <si>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</si>
  <si>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</si>
  <si>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</si>
  <si>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</si>
  <si>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</si>
  <si>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</si>
  <si>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</si>
  <si>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</si>
  <si>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</si>
  <si>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</si>
  <si>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</si>
  <si>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</si>
  <si>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</si>
  <si>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</si>
  <si>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</si>
  <si>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</si>
  <si>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</si>
  <si>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</si>
  <si>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</si>
  <si>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</si>
  <si>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</si>
  <si>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</si>
  <si>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</si>
  <si>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</si>
  <si>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</si>
  <si>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</si>
  <si>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</si>
  <si>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</si>
  <si>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</si>
  <si>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</si>
  <si>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</si>
  <si>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</si>
  <si>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</si>
  <si>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</si>
  <si>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</si>
  <si>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</si>
  <si>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</si>
  <si>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</si>
  <si>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</si>
  <si>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</si>
  <si>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</si>
  <si>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</si>
  <si>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</si>
  <si>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</si>
  <si>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</si>
  <si>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</si>
  <si>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</si>
  <si>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</si>
  <si>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</si>
  <si>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</si>
  <si>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</si>
  <si>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</si>
  <si>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</si>
  <si>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</si>
  <si>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</si>
  <si>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</si>
  <si>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</si>
  <si>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</si>
  <si>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</si>
  <si>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</si>
  <si>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</si>
  <si>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</si>
  <si>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</si>
  <si>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</si>
  <si>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</si>
  <si>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</si>
  <si>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</si>
  <si>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</si>
  <si>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</si>
  <si>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</si>
  <si>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</si>
  <si>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</si>
  <si>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</si>
  <si>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</si>
  <si>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</si>
  <si>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</si>
  <si>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</si>
  <si>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</si>
  <si>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</si>
  <si>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</si>
  <si>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</si>
  <si>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</si>
  <si>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</si>
  <si>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</si>
  <si>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</si>
  <si>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</si>
  <si>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</si>
  <si>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</si>
  <si>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</si>
  <si>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</si>
  <si>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</si>
  <si>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</si>
  <si>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</si>
  <si>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</si>
  <si>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</si>
  <si>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</si>
  <si>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</si>
  <si>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</si>
  <si>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</si>
  <si>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</si>
  <si>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</si>
  <si>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</si>
  <si>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</si>
  <si>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</si>
  <si>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</si>
  <si>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</si>
  <si>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</si>
  <si>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</si>
  <si>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</si>
  <si>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</si>
  <si>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</si>
  <si>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</si>
  <si>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</si>
  <si>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</si>
  <si>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</si>
  <si>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</si>
  <si>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</si>
  <si>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</si>
  <si>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</si>
  <si>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</si>
  <si>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</si>
  <si>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</si>
  <si>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</si>
  <si>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</si>
  <si>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</si>
  <si>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</si>
  <si>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</si>
  <si>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</si>
  <si>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</si>
  <si>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</si>
  <si>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</si>
  <si>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</si>
  <si>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</si>
  <si>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</si>
  <si>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</si>
  <si>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</si>
  <si>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</si>
  <si>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</si>
  <si>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</si>
  <si>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</si>
  <si>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</si>
  <si>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</si>
  <si>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</si>
  <si>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</si>
  <si>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</si>
  <si>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</si>
  <si>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</si>
  <si>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</si>
  <si>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</si>
  <si>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</si>
  <si>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</si>
  <si>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</si>
  <si>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</si>
  <si>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</si>
  <si>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</si>
  <si>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</si>
  <si>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</si>
  <si>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</si>
  <si>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</si>
  <si>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</si>
  <si>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</si>
  <si>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</si>
  <si>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</si>
  <si>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</si>
  <si>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</si>
  <si>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</si>
  <si>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</si>
  <si>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</si>
  <si>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</si>
  <si>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</si>
  <si>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</si>
  <si>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</si>
  <si>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</si>
  <si>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</si>
  <si>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</si>
  <si>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</si>
  <si>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</si>
  <si>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</si>
  <si>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</si>
  <si>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</si>
  <si>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</si>
  <si>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</si>
  <si>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</si>
  <si>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</si>
  <si>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</si>
  <si>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</si>
  <si>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</si>
  <si>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</si>
  <si>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</si>
  <si>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</si>
  <si>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</si>
  <si>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</si>
  <si>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</si>
  <si>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</si>
  <si>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</si>
  <si>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</si>
  <si>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</si>
  <si>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</si>
  <si>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</si>
  <si>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</si>
  <si>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</si>
  <si>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</si>
  <si>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</si>
  <si>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</si>
  <si>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</si>
  <si>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</si>
  <si>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</si>
  <si>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</si>
  <si>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</si>
  <si>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</si>
  <si>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</si>
  <si>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</si>
  <si>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</si>
  <si>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</si>
  <si>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</si>
  <si>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</si>
  <si>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</si>
  <si>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</si>
  <si>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</si>
  <si>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</si>
  <si>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</si>
  <si>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</si>
  <si>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</si>
  <si>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</si>
  <si>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</si>
  <si>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</si>
  <si>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</si>
  <si>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</si>
  <si>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</si>
  <si>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</si>
  <si>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</si>
  <si>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</si>
  <si>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</si>
  <si>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</si>
  <si>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</si>
  <si>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</si>
  <si>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</si>
  <si>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</si>
  <si>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</si>
  <si>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</si>
  <si>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</si>
  <si>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</si>
  <si>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</si>
  <si>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</si>
  <si>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</si>
  <si>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</si>
  <si>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</si>
  <si>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</si>
  <si>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</si>
  <si>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</si>
  <si>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</si>
  <si>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</si>
  <si>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</si>
  <si>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</si>
  <si>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</si>
  <si>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</si>
  <si>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</si>
  <si>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</si>
  <si>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</si>
  <si>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</si>
  <si>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</si>
  <si>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</si>
  <si>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</si>
  <si>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</si>
  <si>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</si>
  <si>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</si>
  <si>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</si>
  <si>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</si>
  <si>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</si>
  <si>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</si>
  <si>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</si>
  <si>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</si>
  <si>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</si>
  <si>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</si>
  <si>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</si>
  <si>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</si>
  <si>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</si>
  <si>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</si>
  <si>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</si>
  <si>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</si>
  <si>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</si>
  <si>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</si>
  <si>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</si>
  <si>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</si>
  <si>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</si>
  <si>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</si>
  <si>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</si>
  <si>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</si>
  <si>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</si>
  <si>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</si>
  <si>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</si>
  <si>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</si>
  <si>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</si>
  <si>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</si>
  <si>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</si>
  <si>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</si>
  <si>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</si>
  <si>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</si>
  <si>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</si>
  <si>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</si>
  <si>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</si>
  <si>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</si>
  <si>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</si>
  <si>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</si>
  <si>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</si>
  <si>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</si>
  <si>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</si>
  <si>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</si>
  <si>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</si>
  <si>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</si>
  <si>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</si>
  <si>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</si>
  <si>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</si>
  <si>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</si>
  <si>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</si>
  <si>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</si>
  <si>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</si>
  <si>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</si>
  <si>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</si>
  <si>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</si>
  <si>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</si>
  <si>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</si>
  <si>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</si>
  <si>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</si>
  <si>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</si>
  <si>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</si>
  <si>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</si>
  <si>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</si>
  <si>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</si>
  <si>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</si>
  <si>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</si>
  <si>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</si>
  <si>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</si>
  <si>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</si>
  <si>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</si>
  <si>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</si>
  <si>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</si>
  <si>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</si>
  <si>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</si>
  <si>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</si>
  <si>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</si>
  <si>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</si>
  <si>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</si>
  <si>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</si>
  <si>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</si>
  <si>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</si>
  <si>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</si>
  <si>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</si>
  <si>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</si>
  <si>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</si>
  <si>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</si>
  <si>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</si>
  <si>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</si>
  <si>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</si>
  <si>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</si>
  <si>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</si>
  <si>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</si>
  <si>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</si>
  <si>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</si>
  <si>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</si>
  <si>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</si>
  <si>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</si>
  <si>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</si>
  <si>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</si>
  <si>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</si>
  <si>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</si>
  <si>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</si>
  <si>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</si>
  <si>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</si>
  <si>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</si>
  <si>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</si>
  <si>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</si>
  <si>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</si>
  <si>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</si>
  <si>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</si>
  <si>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</si>
  <si>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</si>
  <si>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</si>
  <si>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</si>
  <si>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</si>
  <si>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</si>
  <si>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</si>
  <si>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</si>
  <si>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</si>
  <si>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</si>
  <si>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</si>
  <si>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</si>
  <si>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</si>
  <si>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</si>
  <si>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</si>
  <si>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</si>
  <si>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</si>
  <si>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</si>
  <si>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</si>
  <si>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</si>
  <si>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</si>
  <si>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</si>
  <si>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</si>
  <si>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</si>
  <si>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</si>
  <si>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</si>
  <si>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</si>
  <si>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</si>
  <si>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</si>
  <si>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</si>
  <si>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</si>
  <si>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</si>
  <si>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</si>
  <si>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</si>
  <si>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</si>
  <si>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</si>
  <si>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</si>
  <si>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</si>
  <si>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</si>
  <si>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</si>
  <si>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</si>
  <si>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</si>
  <si>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</si>
  <si>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</si>
  <si>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</si>
  <si>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</si>
  <si>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</si>
  <si>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</si>
  <si>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</si>
  <si>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</si>
  <si>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</si>
  <si>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</si>
  <si>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</si>
  <si>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</si>
  <si>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</si>
  <si>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</si>
  <si>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</si>
  <si>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</si>
  <si>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</si>
  <si>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</si>
  <si>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</si>
  <si>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</si>
  <si>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</si>
  <si>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</si>
  <si>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</si>
  <si>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</si>
  <si>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</si>
  <si>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</si>
  <si>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</si>
  <si>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</si>
  <si>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</si>
  <si>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</si>
  <si>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</si>
  <si>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</si>
  <si>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</si>
  <si>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</si>
  <si>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</si>
  <si>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</si>
  <si>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</si>
  <si>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</si>
  <si>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</si>
  <si>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</si>
  <si>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</si>
  <si>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</si>
  <si>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</si>
  <si>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</si>
  <si>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</si>
  <si>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</si>
  <si>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</si>
  <si>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</si>
  <si>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</si>
  <si>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</si>
  <si>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</si>
  <si>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</si>
  <si>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</si>
  <si>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</si>
  <si>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</si>
  <si>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</si>
  <si>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</si>
  <si>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</si>
  <si>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</si>
  <si>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</si>
  <si>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</si>
  <si>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</si>
  <si>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</si>
  <si>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</si>
  <si>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</si>
  <si>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</si>
  <si>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</si>
  <si>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</si>
  <si>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</si>
  <si>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</si>
  <si>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</si>
  <si>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</si>
  <si>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</si>
  <si>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</si>
  <si>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</si>
  <si>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</si>
  <si>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</si>
  <si>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</si>
  <si>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</si>
  <si>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</si>
  <si>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</si>
  <si>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</si>
  <si>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</si>
  <si>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</si>
  <si>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</si>
  <si>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</si>
  <si>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</si>
  <si>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</si>
  <si>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</si>
  <si>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</si>
  <si>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</si>
  <si>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</si>
  <si>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</si>
  <si>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</si>
  <si>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</si>
  <si>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</si>
  <si>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</si>
  <si>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</si>
  <si>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</si>
  <si>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</si>
  <si>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</si>
  <si>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</si>
  <si>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</si>
  <si>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</si>
  <si>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</si>
  <si>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</si>
  <si>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</si>
  <si>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</si>
  <si>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</si>
  <si>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</si>
  <si>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</si>
  <si>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</si>
  <si>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</si>
  <si>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</si>
  <si>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</si>
  <si>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</si>
  <si>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</si>
  <si>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</si>
  <si>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</si>
  <si>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</si>
  <si>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</si>
  <si>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</si>
  <si>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</si>
  <si>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</si>
  <si>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</si>
  <si>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</si>
  <si>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</si>
  <si>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</si>
  <si>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</si>
  <si>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</si>
  <si>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</si>
  <si>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</si>
  <si>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</si>
  <si>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</si>
  <si>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</si>
  <si>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</si>
  <si>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</si>
  <si>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</si>
  <si>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</si>
  <si>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</si>
  <si>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</si>
  <si>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</si>
  <si>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</si>
  <si>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</si>
  <si>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</si>
  <si>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</si>
  <si>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</si>
  <si>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</si>
  <si>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</si>
  <si>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</si>
  <si>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</si>
  <si>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</si>
  <si>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</si>
  <si>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</si>
  <si>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</si>
  <si>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</si>
  <si>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</si>
  <si>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</si>
  <si>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</si>
  <si>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</si>
  <si>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</si>
  <si>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</si>
  <si>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</si>
  <si>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</si>
  <si>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</si>
  <si>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</si>
  <si>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</si>
  <si>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</si>
  <si>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</si>
  <si>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</si>
  <si>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</si>
  <si>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</si>
  <si>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</si>
  <si>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</si>
  <si>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</si>
  <si>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</si>
  <si>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</si>
  <si>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</si>
  <si>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</si>
  <si>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</si>
  <si>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</si>
  <si>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</si>
  <si>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</si>
  <si>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</si>
  <si>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</si>
  <si>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</si>
  <si>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</si>
  <si>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</si>
  <si>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</si>
  <si>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</si>
  <si>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</si>
  <si>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</si>
  <si>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</si>
  <si>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</si>
  <si>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</si>
  <si>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</si>
  <si>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</si>
  <si>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</si>
  <si>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</si>
  <si>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</si>
  <si>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</si>
  <si>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</si>
  <si>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</si>
  <si>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</si>
  <si>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</si>
  <si>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</si>
  <si>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</si>
  <si>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</si>
  <si>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</si>
  <si>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</si>
  <si>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</si>
  <si>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</si>
  <si>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</si>
  <si>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</si>
  <si>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</si>
  <si>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</si>
  <si>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</si>
  <si>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</si>
  <si>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</si>
  <si>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</si>
  <si>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</si>
  <si>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</si>
  <si>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</si>
  <si>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</si>
  <si>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</si>
  <si>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</si>
  <si>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</si>
  <si>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</si>
  <si>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</si>
  <si>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</si>
  <si>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</si>
  <si>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</si>
  <si>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</si>
  <si>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</si>
  <si>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</si>
  <si>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</si>
  <si>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</si>
  <si>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</si>
  <si>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</si>
  <si>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</si>
  <si>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</si>
  <si>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</si>
  <si>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</si>
  <si>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</si>
  <si>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</si>
  <si>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</si>
  <si>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</si>
  <si>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</si>
  <si>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</si>
  <si>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</si>
  <si>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</si>
  <si>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</si>
  <si>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</si>
  <si>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</si>
  <si>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</si>
  <si>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</si>
  <si>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</si>
  <si>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</si>
  <si>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</si>
  <si>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</si>
  <si>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</si>
  <si>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</si>
  <si>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</si>
  <si>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</si>
  <si>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</si>
  <si>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</si>
  <si>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</si>
  <si>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</si>
  <si>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</si>
  <si>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</si>
  <si>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</si>
  <si>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</si>
  <si>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</si>
  <si>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</si>
  <si>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</si>
  <si>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</si>
  <si>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</si>
  <si>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</si>
  <si>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</si>
  <si>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</si>
  <si>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</si>
  <si>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</si>
  <si>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</si>
  <si>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</si>
  <si>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</si>
  <si>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</si>
  <si>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</si>
  <si>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</si>
  <si>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</si>
  <si>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</si>
  <si>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</si>
  <si>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</si>
  <si>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</si>
  <si>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</si>
  <si>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</si>
  <si>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</si>
  <si>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</si>
  <si>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</si>
  <si>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</si>
  <si>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</si>
  <si>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</si>
  <si>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</si>
  <si>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</si>
  <si>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</si>
  <si>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</si>
  <si>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</si>
  <si>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</si>
  <si>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</si>
  <si>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</si>
  <si>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</si>
  <si>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</si>
  <si>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</si>
  <si>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</si>
  <si>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</si>
  <si>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</si>
  <si>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</si>
  <si>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</si>
  <si>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</si>
  <si>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</si>
  <si>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</si>
  <si>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</si>
  <si>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</si>
  <si>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</si>
  <si>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</si>
  <si>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</si>
  <si>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</si>
  <si>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</si>
  <si>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</si>
  <si>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</si>
  <si>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</si>
  <si>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</si>
  <si>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</si>
  <si>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</si>
  <si>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</si>
  <si>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</si>
  <si>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</si>
  <si>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</si>
  <si>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</si>
  <si>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</si>
  <si>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</si>
  <si>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</si>
  <si>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</si>
  <si>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</si>
  <si>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</si>
  <si>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</si>
  <si>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</si>
  <si>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</si>
  <si>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</si>
  <si>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</si>
  <si>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</si>
  <si>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</si>
  <si>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</si>
  <si>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</si>
  <si>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</si>
  <si>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</si>
  <si>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</si>
  <si>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</si>
  <si>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</si>
  <si>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</si>
  <si>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</si>
  <si>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</si>
  <si>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</si>
  <si>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</si>
  <si>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</si>
  <si>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</si>
  <si>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</si>
  <si>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</si>
  <si>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</si>
  <si>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</si>
  <si>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</si>
  <si>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</si>
  <si>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</si>
  <si>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</si>
  <si>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</si>
  <si>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</si>
  <si>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</si>
  <si>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</si>
  <si>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</si>
  <si>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</si>
  <si>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</si>
  <si>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</si>
  <si>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</si>
  <si>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</si>
  <si>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</si>
  <si>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</si>
  <si>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</si>
  <si>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</si>
  <si>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</si>
  <si>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</si>
  <si>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</si>
  <si>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</si>
  <si>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</si>
  <si>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</si>
  <si>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</si>
  <si>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</si>
  <si>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</si>
  <si>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</si>
  <si>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</si>
  <si>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</si>
  <si>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</si>
  <si>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</si>
  <si>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</si>
  <si>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</si>
  <si>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</si>
  <si>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</si>
  <si>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</si>
  <si>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</si>
  <si>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</si>
  <si>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</si>
  <si>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</si>
  <si>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</si>
  <si>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</si>
  <si>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</si>
  <si>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</si>
  <si>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</si>
  <si>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</si>
  <si>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</si>
  <si>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</si>
  <si>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</si>
  <si>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</si>
  <si>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</si>
  <si>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</si>
  <si>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</si>
  <si>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</si>
  <si>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</si>
  <si>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</si>
  <si>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</si>
  <si>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</si>
  <si>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</si>
  <si>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</si>
  <si>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</si>
  <si>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</si>
  <si>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</si>
  <si>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</si>
  <si>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</si>
  <si>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</si>
  <si>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</si>
  <si>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</si>
  <si>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</si>
  <si>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</si>
  <si>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</si>
  <si>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</si>
  <si>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</si>
  <si>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</si>
  <si>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</si>
  <si>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</si>
  <si>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</si>
  <si>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</si>
  <si>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</si>
  <si>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</si>
  <si>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</si>
  <si>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</si>
  <si>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</si>
  <si>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</si>
  <si>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</si>
  <si>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</si>
  <si>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</si>
  <si>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</si>
  <si>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</si>
  <si>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</si>
  <si>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</si>
  <si>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</si>
  <si>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</si>
  <si>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</si>
  <si>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</si>
  <si>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</si>
  <si>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</si>
  <si>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</si>
  <si>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</si>
  <si>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</si>
  <si>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</si>
  <si>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</si>
  <si>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</si>
  <si>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</si>
  <si>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</si>
  <si>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</si>
  <si>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</si>
  <si>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</si>
  <si>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</si>
  <si>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</si>
  <si>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</si>
  <si>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</si>
  <si>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</si>
  <si>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</si>
  <si>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</si>
  <si>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</si>
  <si>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</si>
  <si>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</si>
  <si>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</si>
  <si>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</si>
  <si>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</si>
  <si>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</si>
  <si>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</si>
  <si>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</si>
  <si>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</si>
  <si>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</si>
  <si>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</si>
  <si>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</si>
  <si>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</si>
  <si>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</si>
  <si>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</si>
  <si>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</si>
  <si>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</si>
  <si>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</si>
  <si>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</si>
  <si>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</si>
  <si>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</si>
  <si>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</si>
  <si>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</si>
  <si>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</si>
  <si>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</si>
  <si>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</si>
  <si>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</si>
  <si>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</si>
  <si>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</si>
  <si>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</si>
  <si>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</si>
  <si>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</si>
  <si>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</si>
  <si>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</si>
  <si>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</si>
  <si>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</si>
  <si>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</si>
  <si>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</si>
  <si>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</si>
  <si>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</si>
  <si>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</si>
  <si>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</si>
  <si>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</si>
  <si>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</si>
  <si>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</si>
  <si>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</si>
  <si>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</si>
  <si>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</si>
  <si>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</si>
  <si>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</si>
  <si>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</si>
  <si>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</si>
  <si>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</si>
  <si>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</si>
  <si>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</si>
  <si>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</si>
  <si>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</si>
  <si>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</si>
  <si>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</si>
  <si>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</si>
  <si>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</si>
  <si>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</si>
  <si>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</si>
  <si>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</si>
  <si>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</si>
  <si>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</si>
  <si>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</si>
  <si>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</si>
  <si>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</si>
  <si>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</si>
  <si>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</si>
  <si>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</si>
  <si>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</si>
  <si>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</si>
  <si>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</si>
  <si>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</si>
  <si>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</si>
  <si>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</si>
  <si>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</si>
  <si>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</si>
  <si>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</si>
  <si>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</si>
  <si>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</si>
  <si>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</si>
  <si>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</si>
  <si>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</si>
  <si>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</si>
  <si>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</si>
  <si>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</si>
  <si>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</si>
  <si>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</si>
  <si>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</si>
  <si>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</si>
  <si>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</si>
  <si>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</si>
  <si>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</si>
  <si>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</si>
  <si>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</si>
  <si>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</si>
  <si>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</si>
  <si>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</si>
  <si>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</si>
  <si>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</si>
  <si>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</si>
  <si>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</si>
  <si>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</si>
  <si>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</si>
  <si>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</si>
  <si>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</si>
  <si>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</si>
  <si>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</si>
  <si>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</si>
  <si>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</si>
  <si>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</si>
  <si>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</si>
  <si>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</si>
  <si>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</si>
  <si>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</si>
  <si>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</si>
  <si>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</si>
  <si>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</si>
  <si>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</si>
  <si>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</si>
  <si>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</si>
  <si>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</si>
  <si>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</si>
  <si>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</si>
  <si>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</si>
  <si>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</si>
  <si>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</si>
  <si>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</si>
  <si>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</si>
  <si>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</si>
  <si>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</si>
  <si>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</si>
  <si>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</si>
  <si>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</si>
  <si>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</si>
  <si>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</si>
  <si>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</si>
  <si>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</si>
  <si>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</si>
  <si>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</si>
  <si>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</si>
  <si>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</si>
  <si>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</si>
  <si>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</si>
  <si>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</si>
  <si>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</si>
  <si>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</si>
  <si>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</si>
  <si>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</si>
  <si>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</si>
  <si>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</si>
  <si>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</si>
  <si>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</si>
  <si>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</si>
  <si>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</si>
  <si>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</si>
  <si>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</si>
  <si>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</si>
  <si>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</si>
  <si>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</si>
  <si>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</si>
  <si>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</si>
  <si>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</si>
  <si>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</si>
  <si>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</si>
  <si>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</si>
  <si>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</si>
  <si>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</si>
  <si>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</si>
  <si>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</si>
  <si>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</si>
  <si>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</si>
  <si>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</si>
  <si>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</si>
  <si>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</si>
  <si>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</si>
  <si>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</si>
  <si>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</si>
  <si>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</si>
  <si>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</si>
  <si>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</si>
  <si>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</si>
  <si>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</si>
  <si>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</si>
  <si>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</si>
  <si>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</si>
  <si>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</si>
  <si>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</si>
  <si>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</si>
  <si>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</si>
  <si>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</si>
  <si>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</si>
  <si>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</si>
  <si>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</si>
  <si>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</si>
  <si>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</si>
  <si>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</si>
  <si>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</si>
  <si>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</si>
  <si>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</si>
  <si>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</si>
  <si>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</si>
  <si>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</si>
  <si>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</si>
  <si>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</si>
  <si>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</si>
  <si>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</si>
  <si>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</si>
  <si>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</si>
  <si>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</si>
  <si>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</si>
  <si>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</si>
  <si>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</si>
  <si>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</si>
  <si>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</si>
  <si>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</si>
  <si>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</si>
  <si>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</si>
  <si>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</si>
  <si>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</si>
  <si>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</si>
  <si>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</si>
  <si>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</si>
  <si>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</si>
  <si>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</si>
  <si>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</si>
  <si>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</si>
  <si>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</si>
  <si>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</si>
  <si>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</si>
  <si>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</si>
  <si>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</si>
  <si>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</si>
  <si>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</si>
  <si>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</si>
  <si>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</si>
  <si>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</si>
  <si>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</si>
  <si>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</si>
  <si>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</si>
  <si>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</si>
  <si>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</si>
  <si>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</si>
  <si>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</si>
  <si>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</si>
  <si>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</si>
  <si>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</si>
  <si>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</si>
  <si>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</si>
  <si>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</si>
  <si>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</si>
  <si>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</si>
  <si>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</si>
  <si>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</si>
  <si>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</si>
  <si>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</si>
  <si>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</si>
  <si>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</si>
  <si>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</si>
  <si>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</si>
  <si>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</si>
  <si>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</si>
  <si>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</si>
  <si>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</si>
  <si>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</si>
  <si>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</si>
  <si>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</si>
  <si>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</si>
  <si>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</si>
  <si>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</si>
  <si>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</si>
  <si>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</si>
  <si>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</si>
  <si>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</si>
  <si>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</si>
  <si>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</si>
  <si>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</si>
  <si>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</si>
  <si>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</si>
  <si>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</si>
  <si>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</si>
  <si>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</si>
  <si>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</si>
  <si>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</si>
  <si>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</si>
  <si>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</si>
  <si>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</si>
  <si>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</si>
  <si>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</si>
  <si>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</si>
  <si>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</si>
  <si>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</si>
  <si>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</si>
  <si>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</si>
  <si>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</si>
  <si>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</si>
  <si>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</si>
  <si>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</si>
  <si>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</si>
  <si>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</si>
  <si>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</si>
  <si>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</si>
  <si>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</si>
  <si>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</si>
  <si>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</si>
  <si>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</si>
  <si>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</si>
  <si>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</si>
  <si>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</si>
  <si>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</si>
  <si>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</si>
  <si>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</si>
  <si>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</si>
  <si>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</si>
  <si>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</si>
  <si>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</si>
  <si>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</si>
  <si>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</si>
  <si>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</si>
  <si>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</si>
  <si>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</si>
  <si>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</si>
  <si>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</si>
  <si>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</si>
  <si>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</si>
  <si>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</si>
  <si>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</si>
  <si>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</si>
  <si>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</si>
  <si>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</si>
  <si>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</si>
  <si>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</si>
  <si>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</si>
  <si>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</si>
  <si>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</si>
  <si>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</si>
  <si>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</si>
  <si>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</si>
  <si>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</si>
  <si>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</si>
  <si>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</si>
  <si>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</si>
  <si>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</si>
  <si>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</si>
  <si>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</si>
  <si>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</si>
  <si>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</si>
  <si>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</si>
  <si>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</si>
  <si>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</si>
  <si>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</si>
  <si>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</si>
  <si>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</si>
  <si>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</si>
  <si>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</si>
  <si>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</si>
  <si>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</si>
  <si>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</si>
  <si>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</si>
  <si>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</si>
  <si>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</si>
  <si>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</si>
  <si>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</si>
  <si>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</si>
  <si>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</si>
  <si>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</si>
  <si>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</si>
  <si>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</si>
  <si>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</si>
  <si>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</si>
  <si>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</si>
  <si>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</si>
  <si>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</si>
  <si>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</si>
  <si>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</si>
  <si>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</si>
  <si>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</si>
  <si>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</si>
  <si>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</si>
  <si>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</si>
  <si>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</si>
  <si>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</si>
  <si>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</si>
  <si>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</si>
  <si>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</si>
  <si>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</si>
  <si>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</si>
  <si>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</si>
  <si>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</si>
  <si>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</si>
  <si>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</si>
  <si>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</si>
  <si>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</si>
  <si>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</si>
  <si>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</si>
  <si>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</si>
  <si>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</si>
  <si>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</si>
  <si>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</si>
  <si>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</si>
  <si>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</si>
  <si>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</si>
  <si>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</si>
  <si>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</si>
  <si>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</si>
  <si>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</si>
  <si>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</si>
  <si>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</si>
  <si>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</si>
  <si>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</si>
  <si>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</si>
  <si>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</si>
  <si>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</si>
  <si>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</si>
  <si>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</si>
  <si>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</si>
  <si>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</si>
  <si>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</si>
  <si>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</si>
  <si>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</si>
  <si>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</si>
  <si>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</si>
  <si>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</si>
  <si>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</si>
  <si>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</si>
  <si>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</si>
  <si>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</si>
  <si>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</si>
  <si>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</si>
  <si>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</si>
  <si>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</si>
  <si>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</si>
  <si>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</si>
  <si>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</si>
  <si>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</si>
  <si>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</si>
  <si>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</si>
  <si>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</si>
  <si>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</si>
  <si>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</si>
  <si>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</si>
  <si>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</si>
  <si>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</si>
  <si>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</si>
  <si>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</si>
  <si>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</si>
  <si>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</si>
  <si>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</si>
  <si>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</si>
  <si>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</si>
  <si>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</si>
  <si>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</si>
  <si>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</si>
  <si>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</si>
  <si>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</si>
  <si>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</si>
  <si>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</si>
  <si>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</si>
  <si>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</si>
  <si>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</si>
  <si>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</si>
  <si>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</si>
  <si>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</si>
  <si>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</si>
  <si>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</si>
  <si>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</si>
  <si>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</si>
  <si>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</si>
  <si>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</si>
  <si>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</si>
  <si>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</si>
  <si>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</si>
  <si>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</si>
  <si>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</si>
  <si>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</si>
  <si>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</si>
  <si>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</si>
  <si>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</si>
  <si>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</si>
  <si>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</si>
  <si>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</si>
  <si>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</si>
  <si>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</si>
  <si>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</si>
  <si>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</si>
  <si>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</si>
  <si>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</si>
  <si>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</si>
  <si>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</si>
  <si>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</si>
  <si>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</si>
  <si>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</si>
  <si>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</si>
  <si>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</si>
  <si>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</si>
  <si>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</si>
  <si>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</si>
  <si>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</si>
  <si>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</si>
  <si>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</si>
  <si>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</si>
  <si>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</si>
  <si>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</si>
  <si>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</si>
  <si>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</si>
  <si>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</si>
  <si>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</si>
  <si>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</si>
  <si>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</si>
  <si>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</si>
  <si>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</si>
  <si>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</si>
  <si>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</si>
  <si>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</si>
  <si>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</si>
  <si>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</si>
  <si>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</si>
  <si>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</si>
  <si>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</si>
  <si>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</si>
  <si>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</si>
  <si>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</si>
  <si>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</si>
  <si>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</si>
  <si>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</si>
  <si>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</si>
  <si>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</si>
  <si>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</si>
  <si>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</si>
  <si>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</si>
  <si>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</si>
  <si>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</si>
  <si>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</si>
  <si>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</si>
  <si>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</si>
  <si>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</si>
  <si>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</si>
  <si>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</si>
  <si>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</si>
  <si>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</si>
  <si>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</si>
  <si>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</si>
  <si>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</si>
  <si>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</si>
  <si>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</si>
  <si>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</si>
  <si>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</si>
  <si>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</si>
  <si>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</si>
  <si>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</si>
  <si>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</si>
  <si>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</si>
  <si>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</si>
  <si>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</si>
  <si>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</si>
  <si>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</si>
  <si>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</si>
  <si>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</si>
  <si>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</si>
  <si>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</si>
  <si>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</si>
  <si>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</si>
  <si>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</si>
  <si>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</si>
  <si>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</si>
  <si>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</si>
  <si>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</si>
  <si>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</si>
  <si>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</si>
  <si>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</si>
  <si>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</si>
  <si>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</si>
  <si>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</si>
  <si>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</si>
  <si>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</si>
  <si>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</si>
  <si>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</si>
  <si>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</si>
  <si>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</si>
  <si>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</si>
  <si>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</si>
  <si>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</si>
  <si>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</si>
  <si>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</si>
  <si>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</si>
  <si>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</si>
  <si>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</si>
  <si>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</si>
  <si>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</si>
  <si>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</si>
  <si>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</si>
  <si>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</si>
  <si>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</si>
  <si>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</si>
  <si>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</si>
  <si>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</si>
  <si>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</si>
  <si>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</si>
  <si>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</si>
  <si>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</si>
  <si>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</si>
  <si>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</si>
  <si>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</si>
  <si>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</si>
  <si>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</si>
  <si>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</si>
  <si>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</si>
  <si>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</si>
  <si>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</si>
  <si>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</si>
  <si>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</si>
  <si>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</si>
  <si>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</si>
  <si>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</si>
  <si>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</si>
  <si>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</si>
  <si>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</si>
  <si>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</si>
  <si>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</si>
  <si>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</si>
  <si>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</si>
  <si>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</si>
  <si>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</si>
  <si>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</si>
  <si>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</si>
  <si>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</si>
  <si>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</si>
  <si>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</si>
  <si>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</si>
  <si>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</si>
  <si>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</si>
  <si>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</si>
  <si>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</si>
  <si>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</si>
  <si>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</si>
  <si>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</si>
  <si>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</si>
  <si>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</si>
  <si>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</si>
  <si>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</si>
  <si>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</si>
  <si>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</si>
  <si>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</si>
  <si>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</si>
  <si>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</si>
  <si>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</si>
  <si>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</si>
  <si>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</si>
  <si>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</si>
  <si>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</si>
  <si>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</si>
  <si>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</si>
  <si>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</si>
  <si>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</si>
  <si>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</si>
  <si>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</si>
  <si>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</si>
  <si>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</si>
  <si>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</si>
  <si>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</si>
  <si>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</si>
  <si>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</si>
  <si>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</si>
  <si>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</si>
  <si>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</si>
  <si>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</si>
  <si>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</si>
  <si>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</si>
  <si>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</si>
  <si>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</si>
  <si>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</si>
  <si>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</si>
  <si>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</si>
  <si>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</si>
  <si>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</si>
  <si>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</si>
  <si>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</si>
  <si>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</si>
  <si>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</si>
  <si>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</si>
  <si>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</si>
  <si>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</si>
  <si>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</si>
  <si>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</si>
  <si>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</si>
  <si>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</si>
  <si>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</si>
  <si>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</si>
  <si>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</si>
  <si>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</si>
  <si>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</si>
  <si>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</si>
  <si>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</si>
  <si>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</si>
  <si>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</si>
  <si>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</si>
  <si>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</si>
  <si>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</si>
  <si>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</si>
  <si>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</si>
  <si>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</si>
  <si>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</si>
  <si>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</si>
  <si>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</si>
  <si>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</si>
  <si>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</si>
  <si>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</si>
  <si>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</si>
  <si>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</si>
  <si>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</si>
  <si>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</si>
  <si>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</si>
  <si>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</si>
  <si>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</si>
  <si>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</si>
  <si>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</si>
  <si>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</si>
  <si>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</si>
  <si>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</si>
  <si>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</si>
  <si>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</si>
  <si>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</si>
  <si>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</si>
  <si>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</si>
  <si>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</si>
  <si>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</si>
  <si>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</si>
  <si>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</si>
  <si>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</si>
  <si>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</si>
  <si>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</si>
  <si>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</si>
  <si>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</si>
  <si>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</si>
  <si>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</si>
  <si>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</si>
  <si>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</si>
  <si>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</si>
  <si>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</si>
  <si>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</si>
  <si>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</si>
  <si>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</si>
  <si>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</si>
  <si>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</si>
  <si>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</si>
  <si>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</si>
  <si>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</si>
  <si>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</si>
  <si>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</si>
  <si>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</si>
  <si>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</si>
  <si>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</si>
  <si>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</si>
  <si>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</si>
  <si>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</si>
  <si>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</si>
  <si>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</si>
  <si>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</si>
  <si>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</si>
  <si>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</si>
  <si>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</si>
  <si>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</si>
  <si>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</si>
  <si>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</si>
  <si>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</si>
  <si>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</si>
  <si>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</si>
  <si>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</si>
  <si>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</si>
  <si>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</si>
  <si>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</si>
  <si>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</si>
  <si>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</si>
  <si>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</si>
  <si>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</si>
  <si>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</si>
  <si>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</si>
  <si>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</si>
  <si>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</si>
  <si>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</si>
  <si>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</si>
  <si>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</si>
  <si>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</si>
  <si>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</si>
  <si>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</si>
  <si>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</si>
  <si>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</si>
  <si>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</si>
  <si>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</si>
  <si>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</si>
  <si>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</si>
  <si>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</si>
  <si>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</si>
  <si>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</si>
  <si>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</si>
  <si>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</si>
  <si>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</si>
  <si>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</si>
  <si>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</si>
  <si>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</si>
  <si>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</si>
  <si>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</si>
  <si>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</si>
  <si>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</si>
  <si>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</si>
  <si>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</si>
  <si>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</si>
  <si>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</si>
  <si>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</si>
  <si>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</si>
  <si>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</si>
  <si>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</si>
  <si>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</si>
  <si>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</si>
  <si>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</si>
  <si>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</si>
  <si>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</si>
  <si>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</si>
  <si>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</si>
  <si>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</si>
  <si>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</si>
  <si>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</si>
  <si>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</si>
  <si>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</si>
  <si>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</si>
  <si>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</si>
  <si>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</si>
  <si>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</si>
  <si>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</si>
  <si>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</si>
  <si>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</si>
  <si>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</si>
  <si>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</si>
  <si>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</si>
  <si>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</si>
  <si>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</si>
  <si>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</si>
  <si>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</si>
  <si>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</si>
  <si>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</si>
  <si>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</si>
  <si>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</si>
  <si>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</si>
  <si>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</si>
  <si>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</si>
  <si>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</si>
  <si>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</si>
  <si>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</si>
  <si>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</si>
  <si>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</si>
  <si>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</si>
  <si>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</si>
  <si>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</si>
  <si>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</si>
  <si>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</si>
  <si>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</si>
  <si>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</si>
  <si>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</si>
  <si>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</si>
  <si>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</si>
  <si>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</si>
  <si>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</si>
  <si>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</si>
  <si>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</si>
  <si>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</si>
  <si>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</si>
  <si>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</si>
  <si>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</si>
  <si>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</si>
  <si>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</si>
  <si>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</si>
  <si>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</si>
  <si>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</si>
  <si>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</si>
  <si>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</si>
  <si>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</si>
  <si>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</si>
  <si>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</si>
  <si>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</si>
  <si>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</si>
  <si>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</si>
  <si>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</si>
  <si>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</si>
  <si>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</si>
  <si>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</si>
  <si>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</si>
  <si>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</si>
  <si>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</si>
  <si>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</si>
  <si>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</si>
  <si>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</si>
  <si>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</si>
  <si>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</si>
  <si>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</si>
  <si>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</si>
  <si>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</si>
  <si>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</si>
  <si>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</si>
  <si>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</si>
  <si>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</si>
  <si>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</si>
  <si>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</si>
  <si>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</si>
  <si>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</si>
  <si>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</si>
  <si>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</si>
  <si>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</si>
  <si>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</si>
  <si>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</si>
  <si>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</si>
  <si>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</si>
  <si>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</si>
  <si>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</si>
  <si>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</si>
  <si>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</si>
  <si>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</si>
  <si>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</si>
  <si>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</si>
  <si>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</si>
  <si>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</si>
  <si>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</si>
  <si>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</si>
  <si>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</si>
  <si>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</si>
  <si>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</si>
  <si>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</si>
  <si>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</si>
  <si>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</si>
  <si>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</si>
  <si>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</si>
  <si>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</si>
  <si>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</si>
  <si>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</si>
  <si>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</si>
  <si>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</si>
  <si>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</si>
  <si>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</si>
  <si>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</si>
  <si>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</si>
  <si>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</si>
  <si>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</si>
  <si>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</si>
  <si>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</si>
  <si>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</si>
  <si>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</si>
  <si>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</si>
  <si>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</si>
  <si>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</si>
  <si>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</si>
  <si>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</si>
  <si>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</si>
  <si>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</si>
  <si>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</si>
  <si>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</si>
  <si>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</si>
  <si>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</si>
  <si>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</si>
  <si>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</si>
  <si>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</si>
  <si>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</si>
  <si>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</si>
  <si>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</si>
  <si>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</si>
  <si>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</si>
  <si>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</si>
  <si>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</si>
  <si>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</si>
  <si>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</si>
  <si>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</si>
  <si>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</si>
  <si>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</si>
  <si>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</si>
  <si>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</si>
  <si>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</si>
  <si>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</si>
  <si>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</si>
  <si>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</si>
  <si>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</si>
  <si>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</si>
  <si>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</si>
  <si>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</si>
  <si>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</si>
  <si>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</si>
  <si>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</si>
  <si>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</si>
  <si>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</si>
  <si>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</si>
  <si>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</si>
  <si>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</si>
  <si>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</si>
  <si>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</si>
  <si>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</si>
  <si>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</si>
  <si>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</si>
  <si>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</si>
  <si>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</si>
  <si>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</si>
  <si>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</si>
  <si>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</si>
  <si>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</si>
  <si>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</si>
  <si>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</si>
  <si>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</si>
  <si>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</si>
  <si>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</si>
  <si>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</si>
  <si>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</si>
  <si>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</si>
  <si>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</si>
  <si>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</si>
  <si>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</si>
  <si>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</si>
  <si>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</si>
  <si>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</si>
  <si>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</si>
  <si>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</si>
  <si>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</si>
  <si>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</si>
  <si>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</si>
  <si>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</si>
  <si>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</si>
  <si>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</si>
  <si>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</si>
  <si>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</si>
  <si>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</si>
  <si>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</si>
  <si>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</si>
  <si>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</si>
  <si>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</si>
  <si>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</si>
  <si>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</si>
  <si>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</si>
  <si>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</si>
  <si>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</si>
  <si>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</si>
  <si>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</si>
  <si>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</si>
  <si>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</si>
  <si>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</si>
  <si>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</si>
  <si>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</si>
  <si>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</si>
  <si>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</si>
  <si>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</si>
  <si>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</si>
  <si>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</si>
  <si>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</si>
  <si>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</si>
  <si>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</si>
  <si>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</si>
  <si>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</si>
  <si>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</si>
  <si>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</si>
  <si>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</si>
  <si>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</si>
  <si>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</si>
  <si>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</si>
  <si>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</si>
  <si>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</si>
  <si>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</si>
  <si>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</si>
  <si>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</si>
  <si>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</si>
  <si>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</si>
  <si>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</si>
  <si>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</si>
  <si>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</si>
  <si>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</si>
  <si>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</si>
  <si>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</si>
  <si>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</si>
  <si>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</si>
  <si>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</si>
  <si>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</si>
  <si>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</si>
  <si>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</si>
  <si>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</si>
  <si>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</si>
  <si>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</si>
  <si>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</si>
  <si>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</si>
  <si>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</si>
  <si>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</si>
  <si>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</si>
  <si>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</si>
  <si>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</si>
  <si>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</si>
  <si>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</si>
  <si>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</si>
  <si>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</si>
  <si>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</si>
  <si>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</si>
  <si>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</si>
  <si>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</si>
  <si>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</si>
  <si>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</si>
  <si>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</si>
  <si>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</si>
  <si>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</si>
  <si>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</si>
  <si>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</si>
  <si>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</si>
  <si>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</si>
  <si>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</si>
  <si>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</si>
  <si>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</si>
  <si>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</si>
  <si>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</si>
  <si>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</si>
  <si>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</si>
  <si>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</si>
  <si>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</si>
  <si>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</si>
  <si>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</si>
  <si>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</si>
  <si>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</si>
  <si>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</si>
  <si>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</si>
  <si>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</si>
  <si>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</si>
  <si>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</si>
  <si>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</si>
  <si>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</si>
  <si>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</si>
  <si>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</si>
  <si>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</si>
  <si>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</si>
  <si>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</si>
  <si>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</si>
  <si>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</si>
  <si>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</si>
  <si>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</si>
  <si>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</si>
  <si>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</si>
  <si>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</si>
  <si>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</si>
  <si>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</si>
  <si>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</si>
  <si>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</si>
  <si>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</si>
  <si>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</si>
  <si>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</si>
  <si>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</si>
  <si>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</si>
  <si>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</si>
  <si>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</si>
  <si>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</si>
  <si>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</si>
  <si>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</si>
  <si>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</si>
  <si>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</si>
  <si>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</si>
  <si>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</si>
  <si>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</si>
  <si>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</si>
  <si>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</si>
  <si>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</si>
  <si>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</si>
  <si>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</si>
  <si>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</si>
  <si>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</si>
  <si>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</si>
  <si>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</si>
  <si>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</si>
  <si>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</si>
  <si>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</si>
  <si>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</si>
  <si>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</si>
  <si>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</si>
  <si>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</si>
  <si>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</si>
  <si>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</si>
  <si>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</si>
  <si>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</si>
  <si>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</si>
  <si>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</si>
  <si>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</si>
  <si>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</si>
  <si>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</si>
  <si>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</si>
  <si>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</si>
  <si>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</si>
  <si>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</si>
  <si>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</si>
  <si>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</si>
  <si>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</si>
  <si>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</si>
  <si>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</si>
  <si>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</si>
  <si>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</si>
  <si>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</si>
  <si>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</si>
  <si>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</si>
  <si>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</si>
  <si>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</si>
  <si>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</si>
  <si>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</si>
  <si>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</si>
  <si>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</si>
  <si>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</si>
  <si>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</si>
  <si>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</si>
  <si>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</si>
  <si>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</si>
  <si>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</si>
  <si>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</si>
  <si>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</si>
  <si>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</si>
  <si>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</si>
  <si>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</si>
  <si>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</si>
  <si>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</si>
  <si>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</si>
  <si>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</si>
  <si>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</si>
  <si>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</si>
  <si>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</si>
  <si>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</si>
  <si>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</si>
  <si>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</si>
  <si>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</si>
  <si>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</si>
  <si>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</si>
  <si>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</si>
  <si>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</si>
  <si>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</si>
  <si>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</si>
  <si>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</si>
  <si>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</si>
  <si>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</si>
  <si>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</si>
  <si>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</si>
  <si>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</si>
  <si>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</si>
  <si>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</si>
  <si>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</si>
  <si>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</si>
  <si>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</si>
  <si>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</si>
  <si>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</si>
  <si>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</si>
  <si>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</si>
  <si>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</si>
  <si>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</si>
  <si>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</si>
  <si>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</si>
  <si>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</si>
  <si>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</si>
  <si>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</si>
  <si>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</si>
  <si>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</si>
  <si>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</si>
  <si>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</si>
  <si>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</si>
  <si>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</si>
  <si>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</si>
  <si>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</si>
  <si>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</si>
  <si>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</si>
  <si>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</si>
  <si>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</si>
  <si>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</si>
  <si>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</si>
  <si>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</si>
  <si>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</si>
  <si>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</si>
  <si>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</si>
  <si>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</si>
  <si>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</si>
  <si>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</si>
  <si>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</si>
  <si>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</si>
  <si>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</si>
  <si>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</si>
  <si>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</si>
  <si>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</si>
  <si>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</si>
  <si>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</si>
  <si>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</si>
  <si>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</si>
  <si>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</si>
  <si>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</si>
  <si>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</si>
  <si>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</si>
  <si>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</si>
  <si>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</si>
  <si>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</si>
  <si>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</si>
  <si>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</si>
  <si>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</si>
  <si>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</si>
  <si>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</si>
  <si>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</si>
  <si>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</si>
  <si>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</si>
  <si>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</si>
  <si>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</si>
  <si>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</si>
  <si>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</si>
  <si>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</si>
  <si>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</si>
  <si>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</si>
  <si>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</si>
  <si>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</si>
  <si>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</si>
  <si>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</si>
  <si>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</si>
  <si>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</si>
  <si>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</si>
  <si>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</si>
  <si>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</si>
  <si>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</si>
  <si>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</si>
  <si>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</si>
  <si>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</si>
  <si>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</si>
  <si>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</si>
  <si>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</si>
  <si>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</si>
  <si>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</si>
  <si>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</si>
  <si>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</si>
  <si>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</si>
  <si>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</si>
  <si>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</si>
  <si>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</si>
  <si>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</si>
  <si>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</si>
  <si>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</si>
  <si>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</si>
  <si>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</si>
  <si>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</si>
  <si>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</si>
  <si>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</si>
  <si>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</si>
  <si>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</si>
  <si>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</si>
  <si>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</si>
  <si>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</si>
  <si>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</si>
  <si>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</si>
  <si>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</si>
  <si>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</si>
  <si>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</si>
  <si>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</si>
  <si>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</si>
  <si>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</si>
  <si>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</si>
  <si>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</si>
  <si>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</si>
  <si>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</si>
  <si>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</si>
  <si>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</si>
  <si>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</si>
  <si>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</si>
  <si>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</si>
  <si>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</si>
  <si>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</si>
  <si>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</si>
  <si>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</si>
  <si>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</si>
  <si>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</si>
  <si>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</si>
  <si>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</si>
  <si>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</si>
  <si>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</si>
  <si>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</si>
  <si>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</si>
  <si>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</si>
  <si>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</si>
  <si>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</si>
  <si>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</si>
  <si>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</si>
  <si>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</si>
  <si>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</si>
  <si>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</si>
  <si>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</si>
  <si>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</si>
  <si>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</si>
  <si>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</si>
  <si>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</si>
  <si>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</si>
  <si>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</si>
  <si>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</si>
  <si>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</si>
  <si>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</si>
  <si>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</si>
  <si>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</si>
  <si>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</si>
  <si>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</si>
  <si>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</si>
  <si>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</si>
  <si>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</si>
  <si>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</si>
  <si>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</si>
  <si>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</si>
  <si>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</si>
  <si>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</si>
  <si>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</si>
  <si>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</si>
  <si>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</si>
  <si>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</si>
  <si>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</si>
  <si>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</si>
  <si>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</si>
  <si>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</si>
  <si>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</si>
  <si>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</si>
  <si>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</si>
  <si>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</si>
  <si>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</si>
  <si>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</si>
  <si>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</si>
  <si>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</si>
  <si>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</si>
  <si>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</si>
  <si>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</si>
  <si>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</si>
  <si>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</si>
  <si>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</si>
  <si>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</si>
  <si>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</si>
  <si>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</si>
  <si>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</si>
  <si>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</si>
  <si>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</si>
  <si>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</si>
  <si>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</si>
  <si>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</si>
  <si>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</si>
  <si>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</si>
  <si>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</si>
  <si>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</si>
  <si>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</si>
  <si>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</si>
  <si>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</si>
  <si>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</si>
  <si>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</si>
  <si>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</si>
  <si>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</si>
  <si>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</si>
  <si>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</si>
  <si>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</si>
  <si>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</si>
  <si>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</si>
  <si>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</si>
  <si>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</si>
  <si>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</si>
  <si>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</si>
  <si>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</si>
  <si>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</si>
  <si>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</si>
  <si>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</si>
  <si>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</si>
  <si>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</si>
  <si>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</si>
  <si>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</si>
  <si>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</si>
  <si>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</si>
  <si>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</si>
  <si>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</si>
  <si>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</si>
  <si>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</si>
  <si>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</si>
  <si>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</si>
  <si>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</si>
  <si>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</si>
  <si>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</si>
  <si>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</si>
  <si>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</si>
  <si>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</si>
  <si>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</si>
  <si>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</si>
  <si>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</si>
  <si>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</si>
  <si>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</si>
  <si>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</si>
  <si>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</si>
  <si>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</si>
  <si>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</si>
  <si>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</si>
  <si>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</si>
  <si>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</si>
  <si>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</si>
  <si>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</si>
  <si>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</si>
  <si>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</si>
  <si>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</si>
  <si>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</si>
  <si>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</si>
  <si>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</si>
  <si>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</si>
  <si>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</si>
  <si>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</si>
  <si>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</si>
  <si>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</si>
  <si>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</si>
  <si>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</si>
  <si>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</si>
  <si>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</si>
  <si>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</si>
  <si>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</si>
  <si>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</si>
  <si>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</si>
  <si>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</si>
  <si>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</si>
  <si>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</si>
  <si>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</si>
  <si>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</si>
  <si>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</si>
  <si>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</si>
  <si>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</si>
  <si>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</si>
  <si>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</si>
  <si>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</si>
  <si>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</si>
  <si>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</si>
  <si>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</si>
  <si>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</si>
  <si>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</si>
  <si>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</si>
  <si>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</si>
  <si>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</si>
  <si>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</si>
  <si>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</si>
  <si>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</si>
  <si>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</si>
  <si>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</si>
  <si>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</si>
  <si>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</si>
  <si>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</si>
  <si>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</si>
  <si>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</si>
  <si>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</si>
  <si>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</si>
  <si>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</si>
  <si>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</si>
  <si>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</si>
  <si>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</si>
  <si>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</si>
  <si>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</si>
  <si>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</si>
  <si>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</si>
  <si>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</si>
  <si>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</si>
  <si>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</si>
  <si>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</si>
  <si>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</si>
  <si>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</si>
  <si>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</si>
  <si>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</si>
  <si>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</si>
  <si>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</si>
  <si>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</si>
  <si>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</si>
  <si>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</si>
  <si>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</si>
  <si>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</si>
  <si>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</si>
  <si>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</si>
  <si>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</si>
  <si>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</si>
  <si>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</si>
  <si>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</si>
  <si>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</si>
  <si>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</si>
  <si>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</si>
  <si>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</si>
  <si>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</si>
  <si>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</si>
  <si>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</si>
  <si>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</si>
  <si>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</si>
  <si>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</si>
  <si>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</si>
  <si>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</si>
  <si>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</si>
  <si>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</si>
  <si>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</si>
  <si>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</si>
  <si>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</si>
  <si>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</si>
  <si>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</si>
  <si>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</si>
  <si>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</si>
  <si>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</si>
  <si>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</si>
  <si>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</si>
  <si>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</si>
  <si>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</si>
  <si>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</si>
  <si>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</si>
  <si>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</si>
  <si>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</si>
  <si>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</si>
  <si>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</si>
  <si>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</si>
  <si>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</si>
  <si>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</si>
  <si>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</si>
  <si>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</si>
  <si>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</si>
  <si>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</si>
  <si>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</si>
  <si>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</si>
  <si>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</si>
  <si>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</si>
  <si>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</si>
  <si>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</si>
  <si>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</si>
  <si>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</si>
  <si>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</si>
  <si>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</si>
  <si>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</si>
  <si>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</si>
  <si>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</si>
  <si>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</si>
  <si>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</si>
  <si>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</si>
  <si>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</si>
  <si>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</si>
  <si>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</si>
  <si>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</si>
  <si>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</si>
  <si>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</si>
  <si>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</si>
  <si>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</si>
  <si>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</si>
  <si>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</si>
  <si>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</si>
  <si>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</si>
  <si>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</si>
  <si>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</si>
  <si>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</si>
  <si>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</si>
  <si>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</si>
  <si>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</si>
  <si>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</si>
  <si>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</si>
  <si>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</si>
  <si>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</si>
  <si>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</si>
  <si>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</si>
  <si>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</si>
  <si>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</si>
  <si>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</si>
  <si>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</si>
  <si>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</si>
  <si>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</si>
  <si>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</si>
  <si>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</si>
  <si>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</si>
  <si>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</si>
  <si>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</si>
  <si>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</si>
  <si>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</si>
  <si>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</si>
  <si>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</si>
  <si>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</si>
  <si>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</si>
  <si>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</si>
  <si>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</si>
  <si>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</si>
  <si>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</si>
  <si>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</si>
  <si>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</si>
  <si>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</si>
  <si>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</si>
  <si>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</si>
  <si>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</si>
  <si>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</si>
  <si>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</si>
  <si>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</si>
  <si>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</si>
  <si>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</si>
  <si>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</si>
  <si>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</si>
  <si>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</si>
  <si>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</si>
  <si>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</si>
  <si>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</si>
  <si>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</si>
  <si>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</si>
  <si>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</si>
  <si>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</si>
  <si>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</si>
  <si>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</si>
  <si>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</si>
  <si>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</si>
  <si>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</si>
  <si>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</si>
  <si>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</si>
  <si>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</si>
  <si>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</si>
  <si>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</si>
  <si>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</si>
  <si>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</si>
  <si>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</si>
  <si>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</si>
  <si>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</si>
  <si>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</si>
  <si>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</si>
  <si>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</si>
  <si>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</si>
  <si>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</si>
  <si>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</si>
  <si>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</si>
  <si>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</si>
  <si>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</si>
  <si>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</si>
  <si>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</si>
  <si>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</si>
  <si>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</si>
  <si>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</si>
  <si>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</si>
  <si>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</si>
  <si>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</si>
  <si>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</si>
  <si>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</si>
  <si>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</si>
  <si>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</si>
  <si>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</si>
  <si>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</si>
  <si>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</si>
  <si>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</si>
  <si>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</si>
  <si>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</si>
  <si>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</si>
  <si>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</si>
  <si>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</si>
  <si>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</si>
  <si>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</si>
  <si>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</si>
  <si>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</si>
  <si>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</si>
  <si>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</si>
  <si>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</si>
  <si>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</si>
  <si>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</si>
  <si>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</si>
  <si>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</si>
  <si>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</si>
  <si>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</si>
  <si>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</si>
  <si>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</si>
  <si>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</si>
  <si>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</si>
  <si>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</si>
  <si>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</si>
  <si>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</si>
  <si>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</si>
  <si>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</si>
  <si>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</si>
  <si>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</si>
  <si>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</si>
  <si>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</si>
  <si>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</si>
  <si>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</si>
  <si>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</si>
  <si>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</si>
  <si>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</si>
  <si>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</si>
  <si>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</si>
  <si>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</si>
  <si>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</si>
  <si>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</si>
  <si>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</si>
  <si>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</si>
  <si>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</si>
  <si>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</si>
  <si>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</si>
  <si>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</si>
  <si>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</si>
  <si>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</si>
  <si>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</si>
  <si>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</si>
  <si>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</si>
  <si>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</si>
  <si>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</si>
  <si>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</si>
  <si>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</si>
  <si>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</si>
  <si>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</si>
  <si>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</si>
  <si>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</si>
  <si>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</si>
  <si>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</si>
  <si>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</si>
  <si>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</si>
  <si>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</si>
  <si>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</si>
  <si>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</si>
  <si>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</si>
  <si>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</si>
  <si>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</si>
  <si>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</si>
  <si>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</si>
  <si>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</si>
  <si>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</si>
  <si>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</si>
  <si>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</si>
  <si>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</si>
  <si>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</si>
  <si>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</si>
  <si>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</si>
  <si>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</si>
  <si>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</si>
  <si>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</si>
  <si>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</si>
  <si>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</si>
  <si>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</si>
  <si>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</si>
  <si>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</si>
  <si>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</si>
  <si>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</si>
  <si>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</si>
  <si>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</si>
  <si>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</si>
  <si>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</si>
  <si>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</si>
  <si>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</si>
  <si>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</si>
  <si>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</si>
  <si>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</si>
  <si>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</si>
  <si>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</si>
  <si>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</si>
  <si>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</si>
  <si>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</si>
  <si>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</si>
  <si>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</si>
  <si>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</si>
  <si>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</si>
  <si>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</si>
  <si>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</si>
  <si>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</si>
  <si>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</si>
  <si>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</si>
  <si>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</si>
  <si>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</si>
  <si>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</si>
  <si>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</si>
  <si>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</si>
  <si>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</si>
  <si>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</si>
  <si>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</si>
  <si>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</si>
  <si>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</si>
  <si>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</si>
  <si>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</si>
  <si>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</si>
  <si>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</si>
  <si>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</si>
  <si>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</si>
  <si>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</si>
  <si>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</si>
  <si>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</si>
  <si>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</si>
  <si>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</si>
  <si>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</si>
  <si>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</si>
  <si>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</si>
  <si>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</si>
  <si>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</si>
  <si>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</si>
  <si>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</si>
  <si>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</si>
  <si>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</si>
  <si>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</si>
  <si>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</si>
  <si>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</si>
  <si>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</si>
  <si>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</si>
  <si>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</si>
  <si>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</si>
  <si>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</si>
  <si>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</si>
  <si>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</si>
  <si>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</si>
  <si>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</si>
  <si>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</si>
  <si>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</si>
  <si>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</si>
  <si>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</si>
  <si>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</si>
  <si>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</si>
  <si>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</si>
  <si>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</si>
  <si>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</si>
  <si>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</si>
  <si>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</si>
  <si>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</si>
  <si>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</si>
  <si>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</si>
  <si>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</si>
  <si>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</si>
  <si>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</si>
  <si>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</si>
  <si>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</si>
  <si>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</si>
  <si>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</si>
  <si>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</si>
  <si>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</si>
  <si>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</si>
  <si>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</si>
  <si>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</si>
  <si>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</si>
  <si>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</si>
  <si>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</si>
  <si>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</si>
  <si>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</si>
  <si>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</si>
  <si>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</si>
  <si>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</si>
  <si>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</si>
  <si>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</si>
  <si>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</si>
  <si>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</si>
  <si>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</si>
  <si>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</si>
  <si>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</si>
  <si>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</si>
  <si>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</si>
  <si>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</si>
  <si>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</si>
  <si>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</si>
  <si>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</si>
  <si>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</si>
  <si>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</si>
  <si>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</si>
  <si>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</si>
  <si>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</si>
  <si>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</si>
  <si>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</si>
  <si>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</si>
  <si>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</si>
  <si>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</si>
  <si>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</si>
  <si>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</si>
  <si>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</si>
  <si>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</si>
  <si>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</si>
  <si>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</si>
  <si>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</si>
  <si>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</si>
  <si>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</si>
  <si>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</si>
  <si>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</si>
  <si>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</si>
  <si>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</si>
  <si>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</si>
  <si>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</si>
  <si>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</si>
  <si>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</si>
  <si>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</si>
  <si>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</si>
  <si>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</si>
  <si>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</si>
  <si>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</si>
  <si>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</si>
  <si>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</si>
  <si>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</si>
  <si>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</si>
  <si>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</si>
  <si>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</si>
  <si>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</si>
  <si>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</si>
  <si>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</si>
  <si>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</si>
  <si>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</si>
  <si>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</si>
  <si>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</si>
  <si>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</si>
  <si>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</si>
  <si>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</si>
  <si>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</si>
  <si>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</si>
  <si>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</si>
  <si>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</si>
  <si>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</si>
  <si>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</si>
  <si>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</si>
  <si>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</si>
  <si>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</si>
  <si>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</si>
  <si>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</si>
  <si>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</si>
  <si>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</si>
  <si>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</si>
  <si>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</si>
  <si>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</si>
  <si>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</si>
  <si>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</si>
  <si>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</si>
  <si>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</si>
  <si>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</si>
  <si>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</si>
  <si>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</si>
  <si>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</si>
  <si>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</si>
  <si>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</si>
  <si>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</si>
  <si>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</si>
  <si>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</si>
  <si>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</si>
  <si>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</si>
  <si>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</si>
  <si>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</si>
  <si>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</si>
  <si>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</si>
  <si>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</si>
  <si>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</si>
  <si>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</si>
  <si>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</si>
  <si>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</si>
  <si>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</si>
  <si>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</si>
  <si>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</si>
  <si>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</si>
  <si>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</si>
  <si>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</si>
  <si>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</si>
  <si>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</si>
  <si>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</si>
  <si>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</si>
  <si>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</si>
  <si>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</si>
  <si>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</si>
  <si>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</si>
  <si>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</si>
  <si>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</si>
  <si>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</si>
  <si>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</si>
  <si>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</si>
  <si>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</si>
  <si>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</si>
  <si>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</si>
  <si>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</si>
  <si>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</si>
  <si>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</si>
  <si>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</si>
  <si>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</si>
  <si>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</si>
  <si>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</si>
  <si>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</si>
  <si>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</si>
  <si>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</si>
  <si>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</si>
  <si>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</si>
  <si>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</si>
  <si>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</si>
  <si>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</si>
  <si>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</si>
  <si>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</si>
  <si>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</si>
  <si>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</si>
  <si>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</si>
  <si>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</si>
  <si>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</si>
  <si>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</si>
  <si>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</si>
  <si>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</si>
  <si>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</si>
  <si>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</si>
  <si>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</si>
  <si>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</si>
  <si>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</si>
  <si>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</si>
  <si>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</si>
  <si>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</si>
  <si>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</si>
  <si>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</si>
  <si>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</si>
  <si>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</si>
  <si>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</si>
  <si>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</si>
  <si>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</si>
  <si>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</si>
  <si>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</si>
  <si>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</si>
  <si>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</si>
  <si>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</si>
  <si>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</si>
  <si>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</si>
  <si>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</si>
  <si>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</si>
  <si>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</si>
  <si>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</si>
  <si>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</si>
  <si>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</si>
  <si>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</si>
  <si>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</si>
  <si>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</si>
  <si>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</si>
  <si>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</si>
  <si>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</si>
  <si>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</si>
  <si>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</si>
  <si>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</si>
  <si>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</si>
  <si>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</si>
  <si>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</si>
  <si>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</si>
  <si>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</si>
  <si>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</si>
  <si>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</si>
  <si>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</si>
  <si>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</si>
  <si>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</si>
  <si>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</si>
  <si>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</si>
  <si>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</si>
  <si>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</si>
  <si>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</si>
  <si>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</si>
  <si>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</si>
  <si>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</si>
  <si>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</si>
  <si>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</si>
  <si>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</si>
  <si>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</si>
  <si>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</si>
  <si>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</si>
  <si>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</si>
  <si>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</si>
  <si>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</si>
  <si>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</si>
  <si>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</si>
  <si>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</si>
  <si>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</si>
  <si>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</si>
  <si>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</si>
  <si>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</si>
  <si>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</si>
  <si>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</si>
  <si>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</si>
  <si>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</si>
  <si>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</si>
  <si>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</si>
  <si>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</si>
  <si>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</si>
  <si>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</si>
  <si>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</si>
  <si>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</si>
  <si>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</si>
  <si>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</si>
  <si>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</si>
  <si>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</si>
  <si>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</si>
  <si>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</si>
  <si>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</si>
  <si>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</si>
  <si>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</si>
  <si>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</si>
  <si>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</si>
  <si>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</si>
  <si>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</si>
  <si>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</si>
  <si>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</si>
  <si>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</si>
  <si>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</si>
  <si>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</si>
  <si>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</si>
  <si>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</si>
  <si>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</si>
  <si>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</si>
  <si>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</si>
  <si>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</si>
  <si>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</si>
  <si>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</si>
  <si>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</si>
  <si>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</si>
  <si>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</si>
  <si>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</si>
  <si>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</si>
  <si>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</si>
  <si>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</si>
  <si>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</si>
  <si>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</si>
  <si>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</si>
  <si>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</si>
  <si>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</si>
  <si>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</si>
  <si>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</si>
  <si>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</si>
  <si>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</si>
  <si>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</si>
  <si>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</si>
  <si>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</si>
  <si>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</si>
  <si>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</si>
  <si>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</si>
  <si>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</si>
  <si>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</si>
  <si>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</si>
  <si>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</si>
  <si>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</si>
  <si>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</si>
  <si>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</si>
  <si>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</si>
  <si>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</si>
  <si>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</si>
  <si>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</si>
  <si>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</si>
  <si>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</si>
  <si>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</si>
  <si>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</si>
  <si>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</si>
  <si>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</si>
  <si>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</si>
  <si>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</si>
  <si>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</si>
  <si>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</si>
  <si>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</si>
  <si>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</si>
  <si>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</si>
  <si>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</si>
  <si>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</si>
  <si>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</si>
  <si>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</si>
  <si>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</si>
  <si>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</si>
  <si>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</si>
  <si>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</si>
  <si>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</si>
  <si>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</si>
  <si>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</si>
  <si>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</si>
  <si>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</si>
  <si>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</si>
  <si>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</si>
  <si>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</si>
  <si>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</si>
  <si>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</si>
  <si>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</si>
  <si>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</si>
  <si>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</si>
  <si>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</si>
  <si>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</si>
  <si>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</si>
  <si>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</si>
  <si>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</si>
  <si>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</si>
  <si>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</si>
  <si>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</si>
  <si>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</si>
  <si>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</si>
  <si>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</si>
  <si>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</si>
  <si>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</si>
  <si>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</si>
  <si>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</si>
  <si>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</si>
  <si>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</si>
  <si>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</si>
  <si>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</si>
  <si>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</si>
  <si>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</si>
  <si>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</si>
  <si>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</si>
  <si>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</si>
  <si>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</si>
  <si>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</si>
  <si>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</si>
  <si>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</si>
  <si>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</si>
  <si>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</si>
  <si>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</si>
  <si>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</si>
  <si>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</si>
  <si>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</si>
  <si>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</si>
  <si>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</si>
  <si>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</si>
  <si>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</si>
  <si>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</si>
  <si>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</si>
  <si>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</si>
  <si>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</si>
  <si>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</si>
  <si>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</si>
  <si>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</si>
  <si>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</si>
  <si>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</si>
  <si>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</si>
  <si>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</si>
  <si>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</si>
  <si>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</si>
  <si>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</si>
  <si>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</si>
  <si>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</si>
  <si>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</si>
  <si>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</si>
  <si>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</si>
  <si>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</si>
  <si>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</si>
  <si>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</si>
  <si>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</si>
  <si>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</si>
  <si>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</si>
  <si>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</si>
  <si>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</si>
  <si>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</si>
  <si>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</si>
  <si>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</si>
  <si>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</si>
  <si>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</si>
  <si>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</si>
  <si>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</si>
  <si>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</si>
  <si>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</si>
  <si>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</si>
  <si>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</si>
  <si>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</si>
  <si>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</si>
  <si>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</si>
  <si>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</si>
  <si>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</si>
  <si>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</si>
  <si>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</si>
  <si>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</si>
  <si>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</si>
  <si>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</si>
  <si>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</si>
  <si>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</si>
  <si>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</si>
  <si>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</si>
  <si>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</si>
  <si>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</si>
  <si>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</si>
  <si>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</si>
  <si>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</si>
  <si>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</si>
  <si>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</si>
  <si>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</si>
  <si>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</si>
  <si>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</si>
  <si>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</si>
  <si>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</si>
  <si>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</si>
  <si>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</si>
  <si>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</si>
  <si>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</si>
  <si>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</si>
  <si>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</si>
  <si>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</si>
  <si>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</si>
  <si>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</si>
  <si>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</si>
  <si>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</si>
  <si>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</si>
  <si>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</si>
  <si>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</si>
  <si>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</si>
  <si>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</si>
  <si>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</si>
  <si>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</si>
  <si>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</si>
  <si>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</si>
  <si>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</si>
  <si>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</si>
  <si>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</si>
  <si>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</si>
  <si>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</si>
  <si>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</si>
  <si>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</si>
  <si>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</si>
  <si>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</si>
  <si>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</si>
  <si>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</si>
  <si>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</si>
  <si>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</si>
  <si>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</si>
  <si>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</si>
  <si>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</si>
  <si>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</si>
  <si>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</si>
  <si>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</si>
  <si>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</si>
  <si>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</si>
  <si>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</si>
  <si>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</si>
  <si>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</si>
  <si>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</si>
  <si>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</si>
  <si>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</si>
  <si>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</si>
  <si>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</si>
  <si>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</si>
  <si>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</si>
  <si>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</si>
  <si>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</si>
  <si>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</si>
  <si>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</si>
  <si>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</si>
  <si>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</si>
  <si>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</si>
  <si>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</si>
  <si>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</si>
  <si>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</si>
  <si>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</si>
  <si>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</si>
  <si>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</si>
  <si>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</si>
  <si>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</si>
  <si>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</si>
  <si>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</si>
  <si>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</si>
  <si>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</si>
  <si>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</si>
  <si>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</si>
  <si>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</si>
  <si>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</si>
  <si>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</si>
  <si>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</si>
  <si>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</si>
  <si>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</si>
  <si>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</si>
  <si>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</si>
  <si>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</si>
  <si>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</si>
  <si>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</si>
  <si>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</si>
  <si>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</si>
  <si>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</si>
  <si>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</si>
  <si>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</si>
  <si>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</si>
  <si>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</si>
  <si>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</si>
  <si>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</si>
  <si>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</si>
  <si>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</si>
  <si>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</si>
  <si>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</si>
  <si>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</si>
  <si>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</si>
  <si>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</si>
  <si>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</si>
  <si>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</si>
  <si>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</si>
  <si>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</si>
  <si>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</si>
  <si>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</si>
  <si>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</si>
  <si>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</si>
  <si>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</si>
  <si>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</si>
  <si>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</si>
  <si>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</si>
  <si>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</si>
  <si>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</si>
  <si>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</si>
  <si>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</si>
  <si>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</si>
  <si>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</si>
  <si>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</si>
  <si>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</si>
  <si>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</si>
  <si>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</si>
  <si>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</si>
  <si>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</si>
  <si>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</si>
  <si>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</si>
  <si>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</si>
  <si>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</si>
  <si>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</si>
  <si>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</si>
  <si>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</si>
  <si>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</si>
  <si>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</si>
  <si>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</si>
  <si>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</si>
  <si>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</si>
  <si>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</si>
  <si>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</si>
  <si>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</si>
  <si>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</si>
  <si>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</si>
  <si>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</si>
  <si>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</si>
  <si>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</si>
  <si>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</si>
  <si>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</si>
  <si>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</si>
  <si>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</si>
  <si>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</si>
  <si>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</si>
  <si>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</si>
  <si>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</si>
  <si>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</si>
  <si>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</si>
  <si>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</si>
  <si>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</si>
  <si>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</si>
  <si>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</si>
  <si>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</si>
  <si>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</si>
  <si>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</si>
  <si>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</si>
  <si>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</si>
  <si>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</si>
  <si>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</si>
  <si>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</si>
  <si>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</si>
  <si>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</si>
  <si>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</si>
  <si>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</si>
  <si>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</si>
  <si>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</si>
  <si>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</si>
  <si>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</si>
  <si>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</si>
  <si>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</si>
  <si>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</si>
  <si>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</si>
  <si>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</si>
  <si>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</si>
  <si>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</si>
  <si>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</si>
  <si>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</si>
  <si>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</si>
  <si>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</si>
  <si>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</si>
  <si>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</si>
  <si>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</si>
  <si>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</si>
  <si>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</si>
  <si>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</si>
  <si>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</si>
  <si>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</si>
  <si>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</si>
  <si>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</si>
  <si>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</si>
  <si>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</si>
  <si>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</si>
  <si>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</si>
  <si>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</si>
  <si>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</si>
  <si>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</si>
  <si>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</si>
  <si>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</si>
  <si>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</si>
  <si>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</si>
  <si>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</si>
  <si>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</si>
  <si>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</si>
  <si>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</si>
  <si>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</si>
  <si>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</si>
  <si>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</si>
  <si>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</si>
  <si>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</si>
  <si>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</si>
  <si>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</si>
  <si>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</si>
  <si>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</si>
  <si>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</si>
  <si>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</si>
  <si>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</si>
  <si>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</si>
  <si>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</si>
  <si>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</si>
  <si>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</si>
  <si>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</si>
  <si>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</si>
  <si>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</si>
  <si>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</si>
  <si>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</si>
  <si>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</si>
  <si>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</si>
  <si>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</si>
  <si>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</si>
  <si>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</si>
  <si>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</si>
  <si>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</si>
  <si>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</si>
  <si>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</si>
  <si>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</si>
  <si>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</si>
  <si>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</si>
  <si>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</si>
  <si>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</si>
  <si>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</si>
  <si>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</si>
  <si>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</si>
  <si>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</si>
  <si>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</si>
  <si>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</si>
  <si>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</si>
  <si>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</si>
  <si>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</si>
  <si>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</si>
  <si>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</si>
  <si>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</si>
  <si>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</si>
  <si>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</si>
  <si>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</si>
  <si>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</si>
  <si>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</si>
  <si>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</si>
  <si>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</si>
  <si>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</si>
  <si>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</si>
  <si>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</si>
  <si>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</si>
  <si>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</si>
  <si>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</si>
  <si>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</si>
  <si>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</si>
  <si>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</si>
  <si>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</si>
  <si>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</si>
  <si>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</si>
  <si>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</si>
  <si>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</si>
  <si>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</si>
  <si>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</si>
  <si>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</si>
  <si>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</si>
  <si>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</si>
  <si>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</si>
  <si>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</si>
  <si>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</si>
  <si>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</si>
  <si>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</si>
  <si>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</si>
  <si>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</si>
  <si>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</si>
  <si>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</si>
  <si>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</si>
  <si>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</si>
  <si>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</si>
  <si>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</si>
  <si>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</si>
  <si>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</si>
  <si>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</si>
  <si>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</si>
  <si>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</si>
  <si>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</si>
  <si>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</si>
  <si>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</si>
  <si>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</si>
  <si>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</si>
  <si>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</si>
  <si>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</si>
  <si>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</si>
  <si>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</si>
  <si>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</si>
  <si>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</si>
  <si>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</si>
  <si>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</si>
  <si>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</si>
  <si>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</si>
  <si>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</si>
  <si>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</si>
  <si>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</si>
  <si>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</si>
  <si>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</si>
  <si>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</si>
  <si>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</si>
  <si>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</si>
  <si>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</si>
  <si>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</si>
  <si>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</si>
  <si>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</si>
  <si>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</si>
  <si>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</si>
  <si>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</si>
  <si>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</si>
  <si>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</si>
  <si>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</si>
  <si>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</si>
  <si>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</si>
  <si>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</si>
  <si>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</si>
  <si>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</si>
  <si>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</si>
  <si>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</si>
  <si>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</si>
  <si>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</si>
  <si>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</si>
  <si>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</si>
  <si>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</si>
  <si>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</si>
  <si>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</si>
  <si>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</si>
  <si>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</si>
  <si>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</si>
  <si>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</si>
  <si>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</si>
  <si>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</si>
  <si>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</si>
  <si>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</si>
  <si>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</si>
  <si>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</si>
  <si>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</si>
  <si>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</si>
  <si>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</si>
  <si>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</si>
  <si>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</si>
  <si>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</si>
  <si>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</si>
  <si>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</si>
  <si>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</si>
  <si>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</si>
  <si>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</si>
  <si>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</si>
  <si>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</si>
  <si>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</si>
  <si>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</si>
  <si>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</si>
  <si>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</si>
  <si>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</si>
  <si>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</si>
  <si>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</si>
  <si>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</si>
  <si>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</si>
  <si>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</si>
  <si>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</si>
  <si>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</si>
  <si>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</si>
  <si>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</si>
  <si>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</si>
  <si>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</si>
  <si>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</si>
  <si>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</si>
  <si>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</si>
  <si>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</si>
  <si>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</si>
  <si>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</si>
  <si>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</si>
  <si>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</si>
  <si>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</si>
  <si>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</si>
  <si>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</si>
  <si>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</si>
  <si>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</si>
  <si>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</si>
  <si>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</si>
  <si>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</si>
  <si>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</si>
  <si>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</si>
  <si>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</si>
  <si>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</si>
  <si>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</si>
  <si>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</si>
  <si>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</si>
  <si>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</si>
  <si>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</si>
  <si>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</si>
  <si>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</si>
  <si>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</si>
  <si>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</si>
  <si>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</si>
  <si>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</si>
  <si>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</si>
  <si>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</si>
  <si>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</si>
  <si>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</si>
  <si>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</si>
  <si>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</si>
  <si>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</si>
  <si>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</si>
  <si>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</si>
  <si>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</si>
  <si>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</si>
  <si>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</si>
  <si>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</si>
  <si>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</si>
  <si>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</si>
  <si>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</si>
  <si>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</si>
  <si>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</si>
  <si>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</si>
  <si>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</si>
  <si>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</si>
  <si>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</si>
  <si>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</si>
  <si>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</si>
  <si>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</si>
  <si>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</si>
  <si>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</si>
  <si>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</si>
  <si>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</si>
  <si>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</si>
  <si>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</si>
  <si>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</si>
  <si>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</si>
  <si>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</si>
  <si>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</si>
  <si>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</si>
  <si>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</si>
  <si>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</si>
  <si>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</si>
  <si>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</si>
  <si>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</si>
  <si>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</si>
  <si>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</si>
  <si>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</si>
  <si>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</si>
  <si>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</si>
  <si>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</si>
  <si>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</si>
  <si>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</si>
  <si>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</si>
  <si>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</si>
  <si>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</si>
  <si>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</si>
  <si>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</si>
  <si>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</si>
  <si>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</si>
  <si>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</si>
  <si>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</si>
  <si>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</si>
  <si>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</si>
  <si>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</si>
  <si>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</si>
  <si>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</si>
  <si>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</si>
  <si>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</si>
  <si>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</si>
  <si>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</si>
  <si>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</si>
  <si>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</si>
  <si>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</si>
  <si>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</si>
  <si>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</si>
  <si>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</si>
  <si>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</si>
  <si>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</si>
  <si>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</si>
  <si>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</si>
  <si>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</si>
  <si>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</si>
  <si>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</si>
  <si>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</si>
  <si>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</si>
  <si>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</si>
  <si>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</si>
  <si>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</si>
  <si>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</si>
  <si>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</si>
  <si>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</si>
  <si>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</si>
  <si>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</si>
  <si>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</si>
  <si>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</si>
  <si>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</si>
  <si>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</si>
  <si>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</si>
  <si>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</si>
  <si>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</si>
  <si>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</si>
  <si>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</si>
  <si>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</si>
  <si>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</si>
  <si>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</si>
  <si>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</si>
  <si>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</si>
  <si>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</si>
  <si>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</si>
  <si>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</si>
  <si>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</si>
  <si>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</si>
  <si>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</si>
  <si>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</si>
  <si>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</si>
  <si>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</si>
  <si>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</si>
  <si>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</si>
  <si>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</si>
  <si>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</si>
  <si>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</si>
  <si>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</si>
  <si>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</si>
  <si>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</si>
  <si>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</si>
  <si>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</si>
  <si>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</si>
  <si>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</si>
  <si>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</si>
  <si>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</si>
  <si>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</si>
  <si>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</si>
  <si>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</si>
  <si>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</si>
  <si>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</si>
  <si>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</si>
  <si>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</si>
  <si>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</si>
  <si>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</si>
  <si>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</si>
  <si>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</si>
  <si>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</si>
  <si>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</si>
  <si>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</si>
  <si>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</si>
  <si>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</si>
  <si>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</si>
  <si>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</si>
  <si>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</si>
  <si>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</si>
  <si>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</si>
  <si>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</si>
  <si>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</si>
  <si>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</si>
  <si>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</si>
  <si>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</si>
  <si>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</si>
  <si>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</si>
  <si>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</si>
  <si>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</si>
  <si>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</si>
  <si>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</si>
  <si>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</si>
  <si>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</si>
  <si>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</si>
  <si>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</si>
  <si>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</si>
  <si>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</si>
  <si>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</si>
  <si>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</si>
  <si>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</si>
  <si>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</si>
  <si>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</si>
  <si>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</si>
  <si>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</si>
  <si>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</si>
  <si>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</si>
  <si>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</si>
  <si>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</si>
  <si>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</si>
  <si>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</si>
  <si>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</si>
  <si>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</si>
  <si>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</si>
  <si>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</si>
  <si>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</si>
  <si>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</si>
  <si>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</si>
  <si>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</si>
  <si>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</si>
  <si>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</si>
  <si>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</si>
  <si>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</si>
  <si>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</si>
  <si>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</si>
  <si>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</si>
  <si>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</si>
  <si>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</si>
  <si>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</si>
  <si>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</si>
  <si>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</si>
  <si>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</si>
  <si>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</si>
  <si>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</si>
  <si>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</si>
  <si>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</si>
  <si>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</si>
  <si>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</si>
  <si>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</si>
  <si>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</si>
  <si>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</si>
  <si>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</si>
  <si>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</si>
  <si>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</si>
  <si>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</si>
  <si>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</si>
  <si>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</si>
  <si>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</si>
  <si>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</si>
  <si>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</si>
  <si>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</si>
  <si>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</si>
  <si>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</si>
  <si>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</si>
  <si>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</si>
  <si>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</si>
  <si>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</si>
  <si>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</si>
  <si>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</si>
  <si>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</si>
  <si>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</si>
  <si>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</si>
  <si>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</si>
  <si>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</si>
  <si>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</si>
  <si>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</si>
  <si>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</si>
  <si>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</si>
  <si>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</si>
  <si>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</si>
  <si>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</si>
  <si>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</si>
  <si>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</si>
  <si>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</si>
  <si>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</si>
  <si>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</si>
  <si>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</si>
  <si>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</si>
  <si>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</si>
  <si>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</si>
  <si>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</si>
  <si>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</si>
  <si>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</si>
  <si>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</si>
  <si>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</si>
  <si>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</si>
  <si>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</si>
  <si>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</si>
  <si>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</si>
  <si>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</si>
  <si>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</si>
  <si>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</si>
  <si>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</si>
  <si>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</si>
  <si>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</si>
  <si>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</si>
  <si>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</si>
  <si>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</si>
  <si>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</si>
  <si>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</si>
  <si>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</si>
  <si>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</si>
  <si>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</si>
  <si>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</si>
  <si>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</si>
  <si>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</si>
  <si>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</si>
  <si>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</si>
  <si>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</si>
  <si>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</si>
  <si>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</si>
  <si>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</si>
  <si>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</si>
  <si>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</si>
  <si>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</si>
  <si>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</si>
  <si>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</si>
  <si>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</si>
  <si>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</si>
  <si>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</si>
  <si>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</si>
  <si>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</si>
  <si>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</si>
  <si>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</si>
  <si>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</si>
  <si>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</si>
  <si>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</si>
  <si>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</si>
  <si>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</si>
  <si>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</si>
  <si>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</si>
  <si>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</si>
  <si>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</si>
  <si>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</si>
  <si>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</si>
  <si>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</si>
  <si>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</si>
  <si>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</si>
  <si>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</si>
  <si>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</si>
  <si>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</si>
  <si>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</si>
  <si>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</si>
  <si>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</si>
  <si>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</si>
  <si>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</si>
  <si>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</si>
  <si>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</si>
  <si>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</si>
  <si>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</si>
  <si>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</si>
  <si>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</si>
  <si>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</si>
  <si>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</si>
  <si>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</si>
  <si>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</si>
  <si>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</si>
  <si>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</si>
  <si>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</si>
  <si>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</si>
  <si>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</si>
  <si>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</si>
  <si>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</si>
  <si>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</si>
  <si>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</si>
  <si>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</si>
  <si>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</si>
  <si>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</si>
  <si>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</si>
  <si>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</si>
  <si>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</si>
  <si>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</si>
  <si>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</si>
  <si>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</si>
  <si>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</si>
  <si>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</si>
  <si>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</si>
  <si>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</si>
  <si>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</si>
  <si>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</si>
  <si>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</si>
  <si>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</si>
  <si>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</si>
  <si>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</si>
  <si>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</si>
  <si>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</si>
  <si>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</si>
  <si>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</si>
  <si>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</si>
  <si>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</si>
  <si>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</si>
  <si>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</si>
  <si>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</si>
  <si>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</si>
  <si>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</si>
  <si>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</si>
  <si>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</si>
  <si>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</si>
  <si>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</si>
  <si>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</si>
  <si>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</si>
  <si>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</si>
  <si>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</si>
  <si>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</si>
  <si>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</si>
  <si>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</si>
  <si>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</si>
  <si>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</si>
  <si>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</si>
  <si>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</si>
  <si>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</si>
  <si>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</si>
  <si>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</si>
  <si>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</si>
  <si>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</si>
  <si>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</si>
  <si>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</si>
  <si>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</si>
  <si>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</si>
  <si>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</si>
  <si>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</si>
  <si>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</si>
  <si>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</si>
  <si>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</si>
  <si>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</si>
  <si>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</si>
  <si>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</si>
  <si>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</si>
  <si>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</si>
  <si>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</si>
  <si>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</si>
  <si>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</si>
  <si>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</si>
  <si>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</si>
  <si>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</si>
  <si>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</si>
  <si>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</si>
  <si>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</si>
  <si>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</si>
  <si>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</si>
  <si>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</si>
  <si>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</si>
  <si>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</si>
  <si>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</si>
  <si>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</si>
  <si>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</si>
  <si>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</si>
  <si>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</si>
  <si>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</si>
  <si>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</si>
  <si>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</si>
  <si>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</si>
  <si>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</si>
  <si>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</si>
  <si>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</si>
  <si>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</si>
  <si>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</si>
  <si>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</si>
  <si>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</si>
  <si>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</si>
  <si>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</si>
  <si>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</si>
  <si>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</si>
  <si>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</si>
  <si>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</si>
  <si>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</si>
  <si>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</si>
  <si>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</si>
  <si>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</si>
  <si>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</si>
  <si>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</si>
  <si>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</si>
  <si>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</si>
  <si>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</si>
  <si>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</si>
  <si>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</si>
  <si>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</si>
  <si>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</si>
  <si>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</si>
  <si>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</si>
  <si>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</si>
  <si>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</si>
  <si>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</si>
  <si>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</si>
  <si>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</si>
  <si>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</si>
  <si>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</si>
  <si>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</si>
  <si>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</si>
  <si>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</si>
  <si>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</si>
  <si>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</si>
  <si>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</si>
  <si>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</si>
  <si>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</si>
  <si>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</si>
  <si>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</si>
  <si>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</si>
  <si>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</si>
  <si>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</si>
  <si>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</si>
  <si>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</si>
  <si>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</si>
  <si>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</si>
  <si>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</si>
  <si>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</si>
  <si>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</si>
  <si>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</si>
  <si>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</si>
  <si>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</si>
  <si>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</si>
  <si>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</si>
  <si>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</si>
  <si>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</si>
  <si>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</si>
  <si>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</si>
  <si>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</si>
  <si>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</si>
  <si>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</si>
  <si>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</si>
  <si>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</si>
  <si>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</si>
  <si>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</si>
  <si>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</si>
  <si>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</si>
  <si>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</si>
  <si>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</si>
  <si>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</si>
  <si>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</si>
  <si>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</si>
  <si>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</si>
  <si>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</si>
  <si>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</si>
  <si>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</si>
  <si>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</si>
  <si>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</si>
  <si>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</si>
  <si>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</si>
  <si>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</si>
  <si>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</si>
  <si>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</si>
  <si>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</si>
  <si>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</si>
  <si>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</si>
  <si>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</si>
  <si>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</si>
  <si>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</si>
  <si>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</si>
  <si>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</si>
  <si>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</si>
  <si>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</si>
  <si>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</si>
  <si>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</si>
  <si>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</si>
  <si>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</si>
  <si>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</si>
  <si>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</si>
  <si>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</si>
  <si>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</si>
  <si>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</si>
  <si>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</si>
  <si>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</si>
  <si>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</si>
  <si>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</si>
  <si>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</si>
  <si>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</si>
  <si>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</si>
  <si>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</si>
  <si>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</si>
  <si>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</si>
  <si>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</si>
  <si>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</si>
  <si>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</si>
  <si>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</si>
  <si>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</si>
  <si>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</si>
  <si>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</si>
  <si>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</si>
  <si>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</si>
  <si>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</si>
  <si>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</si>
  <si>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</si>
  <si>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</si>
  <si>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</si>
  <si>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</si>
  <si>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</si>
  <si>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</si>
  <si>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</si>
  <si>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</si>
  <si>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</si>
  <si>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</si>
  <si>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</si>
  <si>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</si>
  <si>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</si>
  <si>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</si>
  <si>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</si>
  <si>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</si>
  <si>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</si>
  <si>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</si>
  <si>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</si>
  <si>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</si>
  <si>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</si>
  <si>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</si>
  <si>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</si>
  <si>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</si>
  <si>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</si>
  <si>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</si>
  <si>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</si>
  <si>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</si>
  <si>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</si>
  <si>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</si>
  <si>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</si>
  <si>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</si>
  <si>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</si>
  <si>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</si>
  <si>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</si>
  <si>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</si>
  <si>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</si>
  <si>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</si>
  <si>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</si>
  <si>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</si>
  <si>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</si>
  <si>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</si>
  <si>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</si>
  <si>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</si>
  <si>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</si>
  <si>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</si>
  <si>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</si>
  <si>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</si>
  <si>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</si>
  <si>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</si>
  <si>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</si>
  <si>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</si>
  <si>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</si>
  <si>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</si>
  <si>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</si>
  <si>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</si>
  <si>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</si>
  <si>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</si>
  <si>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</si>
  <si>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</si>
  <si>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</si>
  <si>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</si>
  <si>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</si>
  <si>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</si>
  <si>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</si>
  <si>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</si>
  <si>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</si>
  <si>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</si>
  <si>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</si>
  <si>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</si>
  <si>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</si>
  <si>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</si>
  <si>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</si>
  <si>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</si>
  <si>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</si>
  <si>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</si>
  <si>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</si>
  <si>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</si>
  <si>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</si>
  <si>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</si>
  <si>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</si>
  <si>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</si>
  <si>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</si>
  <si>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</si>
  <si>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</si>
  <si>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</si>
  <si>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</si>
  <si>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</si>
  <si>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</si>
  <si>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</si>
  <si>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</si>
  <si>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</si>
  <si>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</si>
  <si>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</si>
  <si>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</si>
  <si>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</si>
  <si>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</si>
  <si>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</si>
  <si>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</si>
  <si>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</si>
  <si>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</si>
  <si>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</si>
  <si>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</si>
  <si>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</si>
  <si>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</si>
  <si>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</si>
  <si>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</si>
  <si>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</si>
  <si>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</si>
  <si>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</si>
  <si>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</si>
  <si>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</si>
  <si>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</si>
  <si>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</si>
  <si>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</si>
  <si>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</si>
  <si>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</si>
  <si>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</si>
  <si>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</si>
  <si>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</si>
  <si>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</si>
  <si>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</si>
  <si>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</si>
  <si>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</si>
  <si>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</si>
  <si>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</si>
  <si>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</si>
  <si>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</si>
  <si>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</si>
  <si>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</si>
  <si>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</si>
  <si>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</si>
  <si>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</si>
  <si>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</si>
  <si>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</si>
  <si>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</si>
  <si>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</si>
  <si>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</si>
  <si>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</si>
  <si>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</si>
  <si>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</si>
  <si>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</si>
  <si>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</si>
  <si>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</si>
  <si>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</si>
  <si>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</si>
  <si>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</si>
  <si>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</si>
  <si>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</si>
  <si>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</si>
  <si>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</si>
  <si>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</si>
  <si>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</si>
  <si>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</si>
  <si>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</si>
  <si>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</si>
  <si>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</si>
  <si>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</si>
  <si>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</si>
  <si>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</si>
  <si>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</si>
  <si>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</si>
  <si>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</si>
  <si>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</si>
  <si>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</si>
  <si>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</si>
  <si>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</si>
  <si>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</si>
  <si>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</si>
  <si>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</si>
  <si>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</si>
  <si>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</si>
  <si>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</si>
  <si>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</si>
  <si>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</si>
  <si>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</si>
  <si>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</si>
  <si>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</si>
  <si>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</si>
  <si>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</si>
  <si>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</si>
  <si>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</si>
  <si>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</si>
  <si>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</si>
  <si>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</si>
  <si>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</si>
  <si>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</si>
  <si>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</si>
  <si>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</si>
  <si>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</si>
  <si>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</si>
  <si>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</si>
  <si>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</si>
  <si>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</si>
  <si>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</si>
  <si>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</si>
  <si>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</si>
  <si>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</si>
  <si>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</si>
  <si>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</si>
  <si>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</si>
  <si>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</si>
  <si>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</si>
  <si>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</si>
  <si>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</si>
  <si>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</si>
  <si>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</si>
  <si>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</si>
  <si>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</si>
  <si>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</si>
  <si>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</si>
  <si>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</si>
  <si>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</si>
  <si>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</si>
  <si>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</si>
  <si>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</si>
  <si>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</si>
  <si>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</si>
  <si>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</si>
  <si>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</si>
  <si>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</si>
  <si>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</si>
  <si>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</si>
  <si>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</si>
  <si>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</si>
  <si>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</si>
  <si>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</si>
  <si>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</si>
  <si>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</si>
  <si>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</si>
  <si>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</si>
  <si>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</si>
  <si>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</si>
  <si>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</si>
  <si>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</si>
  <si>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</si>
  <si>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</si>
  <si>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</si>
  <si>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</si>
  <si>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</si>
  <si>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</si>
  <si>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</si>
  <si>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</si>
  <si>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</si>
  <si>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</si>
  <si>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</si>
  <si>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</si>
  <si>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</si>
  <si>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</si>
  <si>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</si>
  <si>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</si>
  <si>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</si>
  <si>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</si>
  <si>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</si>
  <si>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</si>
  <si>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</si>
  <si>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</si>
  <si>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</si>
  <si>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</si>
  <si>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</si>
  <si>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</si>
  <si>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</si>
  <si>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</si>
  <si>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</si>
  <si>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</si>
  <si>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</si>
  <si>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</si>
  <si>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</si>
  <si>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</si>
  <si>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</si>
  <si>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</si>
  <si>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</si>
  <si>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</si>
  <si>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</si>
  <si>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</si>
  <si>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</si>
  <si>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</si>
  <si>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</si>
  <si>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</si>
  <si>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</si>
  <si>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</si>
  <si>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</si>
  <si>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</si>
  <si>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</si>
  <si>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</si>
  <si>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</si>
  <si>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</si>
  <si>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</si>
  <si>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</si>
  <si>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</si>
  <si>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</si>
  <si>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</si>
  <si>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</si>
  <si>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</si>
  <si>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</si>
  <si>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</si>
  <si>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</si>
  <si>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</si>
  <si>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</si>
  <si>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</si>
  <si>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</si>
  <si>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</si>
  <si>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</si>
  <si>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</si>
  <si>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</si>
  <si>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</si>
  <si>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</si>
  <si>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</si>
  <si>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</si>
  <si>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</si>
  <si>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</si>
  <si>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</si>
  <si>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</si>
  <si>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</si>
  <si>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</si>
  <si>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</si>
  <si>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</si>
  <si>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</si>
  <si>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</si>
  <si>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</si>
  <si>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</si>
  <si>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</si>
  <si>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</si>
  <si>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</si>
  <si>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</si>
  <si>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</si>
  <si>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</si>
  <si>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</si>
  <si>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</si>
  <si>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</si>
  <si>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</si>
  <si>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</si>
  <si>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</si>
  <si>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</si>
  <si>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</si>
  <si>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</si>
  <si>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</si>
  <si>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</si>
  <si>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</si>
  <si>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</si>
  <si>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</si>
  <si>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</si>
  <si>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</si>
  <si>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</si>
  <si>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</si>
  <si>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</si>
  <si>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</si>
  <si>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</si>
  <si>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</si>
  <si>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</si>
  <si>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</si>
  <si>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</si>
  <si>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</si>
  <si>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</si>
  <si>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</si>
  <si>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</si>
  <si>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</si>
  <si>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</si>
  <si>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</si>
  <si>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</si>
  <si>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</si>
  <si>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</si>
  <si>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</si>
  <si>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</si>
  <si>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</si>
  <si>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</si>
  <si>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</si>
  <si>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</si>
  <si>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</si>
  <si>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</si>
  <si>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</si>
  <si>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</si>
  <si>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</si>
  <si>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</si>
  <si>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</si>
  <si>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</si>
  <si>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</si>
  <si>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</si>
  <si>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</si>
  <si>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</si>
  <si>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</si>
  <si>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</si>
  <si>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</si>
  <si>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</si>
  <si>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</si>
  <si>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</si>
  <si>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</si>
  <si>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</si>
  <si>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</si>
  <si>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</si>
  <si>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</si>
  <si>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</si>
  <si>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</si>
  <si>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</si>
  <si>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</si>
  <si>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</si>
  <si>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</si>
  <si>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</si>
  <si>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</si>
  <si>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</si>
  <si>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</si>
  <si>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</si>
  <si>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</si>
  <si>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</si>
  <si>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</si>
  <si>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</si>
  <si>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</si>
  <si>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</si>
  <si>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</si>
  <si>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</si>
  <si>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</si>
  <si>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</si>
  <si>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</si>
  <si>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</si>
  <si>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</si>
  <si>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</si>
  <si>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</si>
  <si>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</si>
  <si>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</si>
  <si>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</si>
  <si>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</si>
  <si>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</si>
  <si>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</si>
  <si>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</si>
  <si>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</si>
  <si>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</si>
  <si>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</si>
  <si>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</si>
  <si>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</si>
  <si>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</si>
  <si>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</si>
  <si>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</si>
  <si>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</si>
  <si>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</si>
  <si>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</si>
  <si>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</si>
  <si>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</si>
  <si>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</si>
  <si>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</si>
  <si>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</si>
  <si>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</si>
  <si>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</si>
  <si>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</si>
  <si>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</si>
  <si>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</si>
  <si>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</si>
  <si>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</si>
  <si>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</si>
  <si>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</si>
  <si>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</si>
  <si>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</si>
  <si>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</si>
  <si>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</si>
  <si>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</si>
  <si>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</si>
  <si>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</si>
  <si>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</si>
  <si>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</si>
  <si>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</si>
  <si>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</si>
  <si>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</si>
  <si>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</si>
  <si>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</si>
  <si>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</si>
  <si>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</si>
  <si>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</si>
  <si>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</si>
  <si>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</si>
  <si>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</si>
  <si>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</si>
  <si>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</si>
  <si>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</si>
  <si>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</si>
  <si>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</si>
  <si>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</si>
  <si>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</si>
  <si>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</si>
  <si>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</si>
  <si>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</si>
  <si>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</si>
  <si>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</si>
  <si>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</si>
  <si>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</si>
  <si>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</si>
  <si>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</si>
  <si>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</si>
  <si>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</si>
  <si>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</si>
  <si>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</si>
  <si>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</si>
  <si>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</si>
  <si>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</si>
  <si>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</si>
  <si>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</si>
  <si>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</si>
  <si>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</si>
  <si>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</si>
  <si>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</si>
  <si>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</si>
  <si>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</si>
  <si>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</si>
  <si>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</si>
  <si>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</si>
  <si>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</si>
  <si>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</si>
  <si>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</si>
  <si>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</si>
  <si>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</si>
  <si>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</si>
  <si>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</si>
  <si>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</si>
  <si>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</si>
  <si>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</si>
  <si>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</si>
  <si>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</si>
  <si>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</si>
  <si>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</si>
  <si>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</si>
  <si>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</si>
  <si>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</si>
  <si>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</si>
  <si>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</si>
  <si>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</si>
  <si>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</si>
  <si>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</si>
  <si>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</si>
  <si>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</si>
  <si>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</si>
  <si>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</si>
  <si>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</si>
  <si>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</si>
  <si>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</si>
  <si>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</si>
  <si>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</si>
  <si>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</si>
  <si>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</si>
  <si>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</si>
  <si>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</si>
  <si>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</si>
  <si>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</si>
  <si>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</si>
  <si>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</si>
  <si>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</si>
  <si>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</si>
  <si>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</si>
  <si>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</si>
  <si>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</si>
  <si>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</si>
  <si>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</si>
  <si>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</si>
  <si>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</si>
  <si>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</si>
  <si>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</si>
  <si>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</si>
  <si>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</si>
  <si>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</si>
  <si>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</si>
  <si>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</si>
  <si>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</si>
  <si>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</si>
  <si>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</si>
  <si>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</si>
  <si>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</si>
  <si>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</si>
  <si>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</si>
  <si>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</si>
  <si>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</si>
  <si>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</si>
  <si>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</si>
  <si>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</si>
  <si>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</si>
  <si>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</si>
  <si>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</si>
  <si>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</si>
  <si>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</si>
  <si>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</si>
  <si>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</si>
  <si>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</si>
  <si>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</si>
  <si>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</si>
  <si>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</si>
  <si>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</si>
  <si>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</si>
  <si>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</si>
  <si>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</si>
  <si>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</si>
  <si>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</si>
  <si>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</si>
  <si>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</si>
  <si>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</si>
  <si>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</si>
  <si>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</si>
  <si>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</si>
  <si>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</si>
  <si>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</si>
  <si>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</si>
  <si>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</si>
  <si>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</si>
  <si>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</si>
  <si>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</si>
  <si>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</si>
  <si>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</si>
  <si>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</si>
  <si>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</si>
  <si>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</si>
  <si>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</si>
  <si>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</si>
  <si>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</si>
  <si>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</si>
  <si>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</si>
  <si>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</si>
  <si>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</si>
  <si>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</si>
  <si>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</si>
  <si>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</si>
  <si>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</si>
  <si>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</si>
  <si>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</si>
  <si>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</si>
  <si>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</si>
  <si>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</si>
  <si>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</si>
  <si>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</si>
  <si>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</si>
  <si>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</si>
  <si>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</si>
  <si>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</si>
  <si>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</si>
  <si>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</si>
  <si>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</si>
  <si>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</si>
  <si>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</si>
  <si>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</si>
  <si>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</si>
  <si>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</si>
  <si>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</si>
  <si>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</si>
  <si>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</si>
  <si>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</si>
  <si>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</si>
  <si>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</si>
  <si>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</si>
  <si>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</si>
  <si>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</si>
  <si>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</si>
  <si>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</si>
  <si>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</si>
  <si>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</si>
  <si>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</si>
  <si>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</si>
  <si>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</si>
  <si>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</si>
  <si>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</si>
  <si>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</si>
  <si>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</si>
  <si>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</si>
  <si>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</si>
  <si>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</si>
  <si>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</si>
  <si>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</si>
  <si>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</si>
  <si>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</si>
  <si>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</si>
  <si>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</si>
  <si>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</si>
  <si>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</si>
  <si>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</si>
  <si>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</si>
  <si>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</si>
  <si>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</si>
  <si>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</si>
  <si>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</si>
  <si>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</si>
  <si>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</si>
  <si>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</si>
  <si>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</si>
  <si>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</si>
  <si>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</si>
  <si>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</si>
  <si>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</si>
  <si>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</si>
  <si>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</si>
  <si>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</si>
  <si>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</si>
  <si>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</si>
  <si>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</si>
  <si>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</si>
  <si>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</si>
  <si>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</si>
  <si>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</si>
  <si>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</si>
  <si>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</si>
  <si>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</si>
  <si>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</si>
  <si>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</si>
  <si>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</si>
  <si>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</si>
  <si>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</si>
  <si>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</si>
  <si>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</si>
  <si>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</si>
  <si>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</si>
  <si>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</si>
  <si>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</si>
  <si>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</si>
  <si>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</si>
  <si>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</si>
  <si>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</si>
  <si>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</si>
  <si>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</si>
  <si>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</si>
  <si>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</si>
  <si>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</si>
  <si>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</si>
  <si>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</si>
  <si>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</si>
  <si>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</si>
  <si>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</si>
  <si>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</si>
  <si>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</si>
  <si>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</si>
  <si>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</si>
  <si>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</si>
  <si>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</si>
  <si>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</si>
  <si>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</si>
  <si>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</si>
  <si>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</si>
  <si>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</si>
  <si>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</si>
  <si>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</si>
  <si>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</si>
  <si>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</si>
  <si>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</si>
  <si>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</si>
  <si>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</si>
  <si>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</si>
  <si>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</si>
  <si>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</si>
  <si>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</si>
  <si>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</si>
  <si>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</si>
  <si>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</si>
  <si>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</si>
  <si>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</si>
  <si>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</si>
  <si>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</si>
  <si>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</si>
  <si>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</si>
  <si>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</si>
  <si>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</si>
  <si>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</si>
  <si>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</si>
  <si>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</si>
  <si>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</si>
  <si>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</si>
  <si>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</si>
  <si>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</si>
  <si>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</si>
  <si>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</si>
  <si>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</si>
  <si>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</si>
  <si>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</si>
  <si>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</si>
  <si>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</si>
  <si>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</si>
  <si>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</si>
  <si>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</si>
  <si>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</si>
  <si>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</si>
  <si>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</si>
  <si>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</si>
  <si>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</si>
  <si>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</si>
  <si>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</si>
  <si>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</si>
  <si>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</si>
  <si>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</si>
  <si>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</si>
  <si>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</si>
  <si>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</si>
  <si>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</si>
  <si>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</si>
  <si>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</si>
  <si>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</si>
  <si>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</si>
  <si>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</si>
  <si>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</si>
  <si>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</si>
  <si>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</si>
  <si>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</si>
  <si>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</si>
  <si>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</si>
  <si>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</si>
  <si>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</si>
  <si>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</si>
  <si>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</si>
  <si>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</si>
  <si>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</si>
  <si>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</si>
  <si>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</si>
  <si>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</si>
  <si>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</si>
  <si>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</si>
  <si>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</si>
  <si>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</si>
  <si>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</si>
  <si>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</si>
  <si>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</si>
  <si>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</si>
  <si>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</si>
  <si>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</si>
  <si>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</si>
  <si>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</si>
  <si>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</si>
  <si>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</si>
  <si>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</si>
  <si>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</si>
  <si>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</si>
  <si>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</si>
  <si>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</si>
  <si>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</si>
  <si>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</si>
  <si>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</si>
  <si>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</si>
  <si>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</si>
  <si>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</si>
  <si>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</si>
  <si>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</si>
  <si>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</si>
  <si>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</si>
  <si>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</si>
  <si>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</si>
  <si>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</si>
  <si>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</si>
  <si>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</si>
  <si>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</si>
  <si>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</si>
  <si>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</si>
  <si>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</si>
  <si>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</si>
  <si>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</si>
  <si>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</si>
  <si>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</si>
  <si>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</si>
  <si>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</si>
  <si>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</si>
  <si>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</si>
  <si>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</si>
  <si>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</si>
  <si>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</si>
  <si>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</si>
  <si>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</si>
  <si>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</si>
  <si>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</si>
  <si>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</si>
  <si>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</si>
  <si>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</si>
  <si>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</si>
  <si>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</si>
  <si>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</si>
  <si>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</si>
  <si>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</si>
  <si>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</si>
  <si>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</si>
  <si>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</si>
  <si>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</si>
  <si>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</si>
  <si>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</si>
  <si>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</si>
  <si>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</si>
  <si>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</si>
  <si>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</si>
  <si>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</si>
  <si>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</si>
  <si>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</si>
  <si>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</si>
  <si>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</si>
  <si>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</si>
  <si>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</si>
  <si>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</si>
  <si>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</si>
  <si>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</si>
  <si>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</si>
  <si>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</si>
  <si>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</si>
  <si>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</si>
  <si>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</si>
  <si>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</si>
  <si>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</si>
  <si>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</si>
  <si>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</si>
  <si>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</si>
  <si>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</si>
  <si>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</si>
  <si>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</si>
  <si>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</si>
  <si>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</si>
  <si>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</si>
  <si>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</si>
  <si>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</si>
  <si>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</si>
  <si>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</si>
  <si>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</si>
  <si>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</si>
  <si>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</si>
  <si>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</si>
  <si>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</si>
  <si>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</si>
  <si>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</si>
  <si>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</si>
  <si>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</si>
  <si>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</si>
  <si>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</si>
  <si>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</si>
  <si>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</si>
  <si>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</si>
  <si>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</si>
  <si>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</si>
  <si>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</si>
  <si>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</si>
  <si>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</si>
  <si>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</si>
  <si>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</si>
  <si>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</si>
  <si>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</si>
  <si>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</si>
  <si>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</si>
  <si>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</si>
  <si>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</si>
  <si>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</si>
  <si>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</si>
  <si>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</si>
  <si>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</si>
  <si>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</si>
  <si>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</si>
  <si>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</si>
  <si>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</si>
  <si>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</si>
  <si>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</si>
  <si>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</si>
  <si>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</si>
  <si>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</si>
  <si>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</si>
  <si>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</si>
  <si>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</si>
  <si>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</si>
  <si>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</si>
  <si>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</si>
  <si>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</si>
  <si>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</si>
  <si>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</si>
  <si>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</si>
  <si>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</si>
  <si>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</si>
  <si>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</si>
  <si>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</si>
  <si>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</si>
  <si>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</si>
  <si>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</si>
  <si>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</si>
  <si>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</si>
  <si>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</si>
  <si>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</si>
  <si>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</si>
  <si>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</si>
  <si>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</si>
  <si>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</si>
  <si>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</si>
  <si>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</si>
  <si>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</si>
  <si>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</si>
  <si>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</si>
  <si>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</si>
  <si>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</si>
  <si>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</si>
  <si>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</si>
  <si>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</si>
  <si>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</si>
  <si>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</si>
  <si>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</si>
  <si>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</si>
  <si>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</si>
  <si>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</si>
  <si>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</si>
  <si>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</si>
  <si>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</si>
  <si>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</si>
  <si>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</si>
  <si>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</si>
  <si>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</si>
  <si>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</si>
  <si>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</si>
  <si>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</si>
  <si>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</si>
  <si>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</si>
  <si>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</si>
  <si>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</si>
  <si>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</si>
  <si>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</si>
  <si>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</si>
  <si>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</si>
  <si>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</si>
  <si>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</si>
  <si>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</si>
  <si>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</si>
  <si>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</si>
  <si>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</si>
  <si>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</si>
  <si>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</si>
  <si>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</si>
  <si>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</si>
  <si>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</si>
  <si>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</si>
  <si>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</si>
  <si>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</si>
  <si>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</si>
  <si>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</si>
  <si>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</si>
  <si>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</si>
  <si>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</si>
  <si>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</si>
  <si>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</si>
  <si>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</si>
  <si>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</si>
  <si>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</si>
  <si>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</si>
  <si>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</si>
  <si>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</si>
  <si>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</si>
  <si>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</si>
  <si>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</si>
  <si>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</si>
  <si>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</si>
  <si>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</si>
  <si>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</si>
  <si>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</si>
  <si>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</si>
  <si>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</si>
  <si>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</si>
  <si>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</si>
  <si>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</si>
  <si>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</si>
  <si>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</si>
  <si>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</si>
  <si>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</si>
  <si>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</si>
  <si>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</si>
  <si>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</si>
  <si>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</si>
  <si>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</si>
  <si>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</si>
  <si>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</si>
  <si>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</si>
  <si>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</si>
  <si>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</si>
  <si>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</si>
  <si>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</si>
  <si>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</si>
  <si>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</si>
  <si>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</si>
  <si>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</si>
  <si>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</si>
  <si>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</si>
  <si>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</si>
  <si>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</si>
  <si>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</si>
  <si>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</si>
  <si>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</si>
  <si>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</si>
  <si>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</si>
  <si>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</si>
  <si>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</si>
  <si>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</si>
  <si>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</si>
  <si>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</si>
  <si>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</si>
  <si>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</si>
  <si>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</si>
  <si>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</si>
  <si>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</si>
  <si>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</si>
  <si>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</si>
  <si>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</si>
  <si>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</si>
  <si>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</si>
  <si>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</si>
  <si>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</si>
  <si>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</si>
  <si>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</si>
  <si>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</si>
  <si>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</si>
  <si>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</si>
  <si>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</si>
  <si>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</si>
  <si>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</si>
  <si>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</si>
  <si>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</si>
  <si>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</si>
  <si>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</si>
  <si>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</si>
  <si>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</si>
  <si>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</si>
  <si>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</si>
  <si>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</si>
  <si>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</si>
  <si>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</si>
  <si>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</si>
  <si>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</si>
  <si>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</si>
  <si>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</si>
  <si>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</si>
  <si>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</si>
  <si>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</si>
  <si>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</si>
  <si>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</si>
  <si>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</si>
  <si>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</si>
  <si>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</si>
  <si>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</si>
  <si>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</si>
  <si>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</si>
  <si>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</si>
  <si>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</si>
  <si>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</si>
  <si>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</si>
  <si>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</si>
  <si>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</si>
  <si>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</si>
  <si>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</si>
  <si>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</si>
  <si>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</si>
  <si>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</si>
  <si>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</si>
  <si>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</si>
  <si>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</si>
  <si>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</si>
  <si>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</si>
  <si>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</si>
  <si>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</si>
  <si>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</si>
  <si>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</si>
  <si>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</si>
  <si>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</si>
  <si>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</si>
  <si>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</si>
  <si>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</si>
  <si>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</si>
  <si>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</si>
  <si>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</si>
  <si>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</si>
  <si>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</si>
  <si>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</si>
  <si>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</si>
  <si>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</si>
  <si>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</si>
  <si>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</si>
  <si>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</si>
  <si>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</si>
  <si>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</si>
  <si>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</si>
  <si>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</si>
  <si>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</si>
  <si>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</si>
  <si>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</si>
  <si>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</si>
  <si>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</si>
  <si>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</si>
  <si>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</si>
  <si>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</si>
  <si>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</si>
  <si>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</si>
  <si>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</si>
  <si>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</si>
  <si>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</si>
  <si>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</si>
  <si>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</si>
  <si>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</si>
  <si>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</si>
  <si>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</si>
  <si>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</si>
  <si>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</si>
  <si>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</si>
  <si>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</si>
  <si>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</si>
  <si>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</si>
  <si>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</si>
  <si>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</si>
  <si>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</si>
  <si>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</si>
  <si>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</si>
  <si>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</si>
  <si>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</si>
  <si>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</si>
  <si>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</si>
  <si>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</si>
  <si>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</si>
  <si>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</si>
  <si>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</si>
  <si>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</si>
  <si>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</si>
  <si>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</si>
  <si>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</si>
  <si>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</si>
  <si>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</si>
  <si>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</si>
  <si>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</si>
  <si>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</si>
  <si>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</si>
  <si>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</si>
  <si>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</si>
  <si>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</si>
  <si>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</si>
  <si>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</si>
  <si>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</si>
  <si>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</si>
  <si>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</si>
  <si>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</si>
  <si>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</si>
  <si>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</si>
  <si>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</si>
  <si>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</si>
  <si>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</si>
  <si>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</si>
  <si>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</si>
  <si>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</si>
  <si>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</si>
  <si>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</si>
  <si>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</si>
  <si>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</si>
  <si>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</si>
  <si>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</si>
  <si>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</si>
  <si>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</si>
  <si>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</si>
  <si>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</si>
  <si>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</si>
  <si>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</si>
  <si>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</si>
  <si>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</si>
  <si>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</si>
  <si>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</si>
  <si>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</si>
  <si>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</si>
  <si>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</si>
  <si>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</si>
  <si>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</si>
  <si>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</si>
  <si>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</si>
  <si>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</si>
  <si>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</si>
  <si>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</si>
  <si>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</si>
  <si>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</si>
  <si>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</si>
  <si>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</si>
  <si>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</si>
  <si>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</si>
  <si>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</si>
  <si>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</si>
  <si>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</si>
  <si>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</si>
  <si>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</si>
  <si>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</si>
  <si>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</si>
  <si>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</si>
  <si>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</si>
  <si>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</si>
  <si>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</si>
  <si>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</si>
  <si>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</si>
  <si>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</si>
  <si>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</si>
  <si>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</si>
  <si>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</si>
  <si>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</si>
  <si>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</si>
  <si>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</si>
  <si>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</si>
  <si>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</si>
  <si>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</si>
  <si>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</si>
  <si>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</si>
  <si>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</si>
  <si>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</si>
  <si>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</si>
  <si>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</si>
  <si>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</si>
  <si>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</si>
  <si>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</si>
  <si>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</si>
  <si>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</si>
  <si>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</si>
  <si>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</si>
  <si>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</si>
  <si>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</si>
  <si>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</si>
  <si>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</si>
  <si>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</si>
  <si>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</si>
  <si>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</si>
  <si>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</si>
  <si>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</si>
  <si>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</si>
  <si>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</si>
  <si>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</si>
  <si>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</si>
  <si>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</si>
  <si>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</si>
  <si>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</si>
  <si>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</si>
  <si>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</si>
  <si>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</si>
  <si>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</si>
  <si>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</si>
  <si>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</si>
  <si>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</si>
  <si>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</si>
  <si>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</si>
  <si>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</si>
  <si>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</si>
  <si>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</si>
  <si>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</si>
  <si>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</si>
  <si>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</si>
  <si>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</si>
  <si>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</si>
  <si>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</si>
  <si>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</si>
  <si>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</si>
  <si>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</si>
  <si>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</si>
  <si>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</si>
  <si>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</si>
  <si>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</si>
  <si>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</si>
  <si>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</si>
  <si>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</si>
  <si>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</si>
  <si>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</si>
  <si>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</si>
  <si>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</si>
  <si>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</si>
  <si>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</si>
  <si>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</si>
  <si>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</si>
  <si>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</si>
  <si>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</si>
  <si>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</si>
  <si>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</si>
  <si>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</si>
  <si>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</si>
  <si>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</si>
  <si>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</si>
  <si>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</si>
  <si>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</si>
  <si>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</si>
  <si>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</si>
  <si>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</si>
  <si>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</si>
  <si>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</si>
  <si>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</si>
  <si>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</si>
  <si>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</si>
  <si>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</si>
  <si>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</si>
  <si>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</si>
  <si>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</si>
  <si>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</si>
  <si>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</si>
  <si>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</si>
  <si>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</si>
  <si>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</si>
  <si>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</si>
  <si>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</si>
  <si>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</si>
  <si>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</si>
  <si>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</si>
  <si>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</si>
  <si>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</si>
  <si>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</si>
  <si>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</si>
  <si>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</si>
  <si>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</si>
  <si>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</si>
  <si>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</si>
  <si>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</si>
  <si>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</si>
  <si>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</si>
  <si>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</si>
  <si>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</si>
  <si>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</si>
  <si>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</si>
  <si>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</si>
  <si>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</si>
  <si>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</si>
  <si>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</si>
  <si>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</si>
  <si>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</si>
  <si>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</si>
  <si>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</si>
  <si>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</si>
  <si>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</si>
  <si>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</si>
  <si>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</si>
  <si>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</si>
  <si>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</si>
  <si>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</si>
  <si>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</si>
  <si>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</si>
  <si>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</si>
  <si>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</si>
  <si>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</si>
  <si>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</si>
  <si>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</si>
  <si>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</si>
  <si>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</si>
  <si>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</si>
  <si>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</si>
  <si>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</si>
  <si>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</si>
  <si>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</si>
  <si>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</si>
  <si>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</si>
  <si>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</si>
  <si>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</si>
  <si>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</si>
  <si>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</si>
  <si>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</si>
  <si>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</si>
  <si>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</si>
  <si>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</si>
  <si>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</si>
  <si>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</si>
  <si>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</si>
  <si>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</si>
  <si>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</si>
  <si>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</si>
  <si>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</si>
  <si>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</si>
  <si>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</si>
  <si>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</si>
  <si>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</si>
  <si>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</si>
  <si>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</si>
  <si>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</si>
  <si>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</si>
  <si>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</si>
  <si>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</si>
  <si>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</si>
  <si>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</si>
  <si>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</si>
  <si>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</si>
  <si>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</si>
  <si>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</si>
  <si>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</si>
  <si>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</si>
  <si>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</si>
  <si>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</si>
  <si>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</si>
  <si>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</si>
  <si>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</si>
  <si>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</si>
  <si>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</si>
  <si>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</si>
  <si>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</si>
  <si>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</si>
  <si>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</si>
  <si>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</si>
  <si>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</si>
  <si>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</si>
  <si>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</si>
  <si>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</si>
  <si>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</si>
  <si>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</si>
  <si>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</si>
  <si>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</si>
  <si>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</si>
  <si>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</si>
  <si>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</si>
  <si>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</si>
  <si>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</si>
  <si>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</si>
  <si>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</si>
  <si>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</si>
  <si>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</si>
  <si>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</si>
  <si>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</si>
  <si>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</si>
  <si>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</si>
  <si>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</si>
  <si>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</si>
  <si>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</si>
  <si>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</si>
  <si>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</si>
  <si>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</si>
  <si>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</si>
  <si>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</si>
  <si>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</si>
  <si>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</si>
  <si>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</si>
  <si>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</si>
  <si>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</si>
  <si>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</si>
  <si>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</si>
  <si>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</si>
  <si>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</si>
  <si>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</si>
  <si>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</si>
  <si>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</si>
  <si>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</si>
  <si>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</si>
  <si>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</si>
  <si>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</si>
  <si>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</si>
  <si>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</si>
  <si>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</si>
  <si>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</si>
  <si>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</si>
  <si>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</si>
  <si>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</si>
  <si>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</si>
  <si>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</si>
  <si>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</si>
  <si>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</si>
  <si>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</si>
  <si>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</si>
  <si>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</si>
  <si>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</si>
  <si>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</si>
  <si>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</si>
  <si>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</si>
  <si>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</si>
  <si>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</si>
  <si>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</si>
  <si>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</si>
  <si>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</si>
  <si>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</si>
  <si>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</si>
  <si>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</si>
  <si>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</si>
  <si>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</si>
  <si>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</si>
  <si>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</si>
  <si>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</si>
  <si>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</si>
  <si>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</si>
  <si>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</si>
  <si>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</si>
  <si>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</si>
  <si>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</si>
  <si>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</si>
  <si>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</si>
  <si>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</si>
  <si>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</si>
  <si>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</si>
  <si>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</si>
  <si>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</si>
  <si>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</si>
  <si>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</si>
  <si>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</si>
  <si>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</si>
  <si>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</si>
  <si>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</si>
  <si>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</si>
  <si>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</si>
  <si>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</si>
  <si>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</si>
  <si>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</si>
  <si>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</si>
  <si>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</si>
  <si>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</si>
  <si>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</si>
  <si>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</si>
  <si>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</si>
  <si>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</si>
  <si>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</si>
  <si>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</si>
  <si>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</si>
  <si>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</si>
  <si>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</si>
  <si>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</si>
  <si>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</si>
  <si>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</si>
  <si>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</si>
  <si>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</si>
  <si>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</si>
  <si>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</si>
  <si>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</si>
  <si>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</si>
  <si>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</si>
  <si>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</si>
  <si>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</si>
  <si>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</si>
  <si>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</si>
  <si>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</si>
  <si>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</si>
  <si>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</si>
  <si>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</si>
  <si>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</si>
  <si>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</si>
  <si>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</si>
  <si>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</si>
  <si>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</si>
  <si>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</si>
  <si>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</si>
  <si>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</si>
  <si>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</si>
  <si>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</si>
  <si>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</si>
  <si>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</si>
  <si>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</si>
  <si>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</si>
  <si>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</si>
  <si>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</si>
  <si>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</si>
  <si>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</si>
  <si>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</si>
  <si>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</si>
  <si>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</si>
  <si>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</si>
  <si>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</si>
  <si>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</si>
  <si>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</si>
  <si>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</si>
  <si>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</si>
  <si>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</si>
  <si>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</si>
  <si>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</si>
  <si>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</si>
  <si>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</si>
  <si>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</si>
  <si>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</si>
  <si>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</si>
  <si>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</si>
  <si>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</si>
  <si>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</si>
  <si>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</si>
  <si>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</si>
  <si>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</si>
  <si>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</si>
  <si>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</si>
  <si>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</si>
  <si>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</si>
  <si>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</si>
  <si>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</si>
  <si>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</si>
  <si>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</si>
  <si>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</si>
  <si>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</si>
  <si>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</si>
  <si>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</si>
  <si>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</si>
  <si>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</si>
  <si>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</si>
  <si>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</si>
  <si>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</si>
  <si>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</si>
  <si>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</si>
  <si>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</si>
  <si>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</si>
  <si>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</si>
  <si>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</si>
  <si>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</si>
  <si>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</si>
  <si>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</si>
  <si>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</si>
  <si>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</si>
  <si>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</si>
  <si>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</si>
  <si>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</si>
  <si>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</si>
  <si>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</si>
  <si>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</si>
  <si>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</si>
  <si>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</si>
  <si>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</si>
  <si>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</si>
  <si>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</si>
  <si>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</si>
  <si>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</si>
  <si>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</si>
  <si>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</si>
  <si>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</si>
  <si>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</si>
  <si>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</si>
  <si>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</si>
  <si>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</si>
  <si>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</si>
  <si>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</si>
  <si>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</si>
  <si>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</si>
  <si>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</si>
  <si>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</si>
  <si>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</si>
  <si>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</si>
  <si>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</si>
  <si>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</si>
  <si>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</si>
  <si>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</si>
  <si>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</si>
  <si>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</si>
  <si>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</si>
  <si>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</si>
  <si>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</si>
  <si>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</si>
  <si>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</si>
  <si>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</si>
  <si>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</si>
  <si>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</si>
  <si>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</si>
  <si>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</si>
  <si>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</si>
  <si>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</si>
  <si>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</si>
  <si>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</si>
  <si>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</si>
  <si>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</si>
  <si>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</si>
  <si>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</si>
  <si>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</si>
  <si>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</si>
  <si>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</si>
  <si>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</si>
  <si>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</si>
  <si>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</si>
  <si>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</si>
  <si>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</si>
  <si>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</si>
  <si>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</si>
  <si>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</si>
  <si>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</si>
  <si>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</si>
  <si>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</si>
  <si>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</si>
  <si>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</si>
  <si>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</si>
  <si>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</si>
  <si>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</si>
  <si>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</si>
  <si>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</si>
  <si>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</si>
  <si>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</si>
  <si>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</si>
  <si>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</si>
  <si>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</si>
  <si>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</si>
  <si>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</si>
  <si>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</si>
  <si>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</si>
  <si>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</si>
  <si>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</si>
  <si>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</si>
  <si>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</si>
  <si>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</si>
  <si>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</si>
  <si>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</si>
  <si>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</si>
  <si>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</si>
  <si>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</si>
  <si>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</si>
  <si>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</si>
  <si>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</si>
  <si>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</si>
  <si>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</si>
  <si>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</si>
  <si>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</si>
  <si>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</si>
  <si>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</si>
  <si>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</si>
  <si>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</si>
  <si>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</si>
  <si>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</si>
  <si>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</si>
  <si>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</si>
  <si>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</si>
  <si>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</si>
  <si>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</si>
  <si>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</si>
  <si>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</si>
  <si>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</si>
  <si>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</si>
  <si>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</si>
  <si>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</si>
  <si>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</si>
  <si>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</si>
  <si>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</si>
  <si>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</si>
  <si>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</si>
  <si>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</si>
  <si>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</si>
  <si>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</si>
  <si>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</si>
  <si>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</si>
  <si>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</si>
  <si>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</si>
  <si>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</si>
  <si>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</si>
  <si>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</si>
  <si>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</si>
  <si>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</si>
  <si>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</si>
  <si>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</si>
  <si>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</si>
  <si>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</si>
  <si>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</si>
  <si>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</si>
  <si>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</si>
  <si>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</si>
  <si>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</si>
  <si>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</si>
  <si>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</si>
  <si>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</si>
  <si>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</si>
  <si>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</si>
  <si>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</si>
  <si>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</si>
  <si>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</si>
  <si>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</si>
  <si>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</si>
  <si>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</si>
  <si>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</si>
  <si>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</si>
  <si>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</si>
  <si>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</si>
  <si>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</si>
  <si>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</si>
  <si>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</si>
  <si>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</si>
  <si>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</si>
  <si>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</si>
  <si>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</si>
  <si>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</si>
  <si>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</si>
  <si>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</si>
  <si>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</si>
  <si>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</si>
  <si>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</si>
  <si>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</si>
  <si>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</si>
  <si>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</si>
  <si>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</si>
  <si>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</si>
  <si>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</si>
  <si>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</si>
  <si>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</si>
  <si>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</si>
  <si>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</si>
  <si>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</si>
  <si>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</si>
  <si>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</si>
  <si>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</si>
  <si>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</si>
  <si>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</si>
  <si>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</si>
  <si>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</si>
  <si>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</si>
  <si>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</si>
  <si>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</si>
  <si>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</si>
  <si>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</si>
  <si>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</si>
  <si>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</si>
  <si>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</si>
  <si>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</si>
  <si>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</si>
  <si>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</si>
  <si>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</si>
  <si>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</si>
  <si>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</si>
  <si>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</si>
  <si>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</si>
  <si>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</si>
  <si>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</si>
  <si>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</si>
  <si>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</si>
  <si>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</si>
  <si>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</si>
  <si>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</si>
  <si>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</si>
  <si>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</si>
  <si>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</si>
  <si>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</si>
  <si>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</si>
  <si>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</si>
  <si>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</si>
  <si>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</si>
  <si>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</si>
  <si>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</si>
  <si>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</si>
  <si>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</si>
  <si>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</si>
  <si>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</si>
  <si>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</si>
  <si>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</si>
  <si>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</si>
  <si>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</si>
  <si>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</si>
  <si>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</si>
  <si>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</si>
  <si>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</si>
  <si>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</si>
  <si>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</si>
  <si>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</si>
  <si>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</si>
  <si>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</si>
  <si>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</si>
  <si>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</si>
  <si>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</si>
  <si>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</si>
  <si>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</si>
  <si>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</si>
  <si>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</si>
  <si>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</si>
  <si>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</si>
  <si>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</si>
  <si>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</si>
  <si>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</si>
  <si>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</si>
  <si>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</si>
  <si>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</si>
  <si>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</si>
  <si>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</si>
  <si>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</si>
  <si>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</si>
  <si>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</si>
  <si>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</si>
  <si>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</si>
  <si>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</si>
  <si>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</si>
  <si>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</si>
  <si>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</si>
  <si>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</si>
  <si>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</si>
  <si>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</si>
  <si>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</si>
  <si>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</si>
  <si>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</si>
  <si>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</si>
  <si>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</si>
  <si>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</si>
  <si>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</si>
  <si>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</si>
  <si>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</si>
  <si>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</si>
  <si>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</si>
  <si>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</si>
  <si>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</si>
  <si>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</si>
  <si>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</si>
  <si>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</si>
  <si>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</si>
  <si>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</si>
  <si>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</si>
  <si>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</si>
  <si>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</si>
  <si>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</si>
  <si>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</si>
  <si>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</si>
  <si>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</si>
  <si>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</si>
  <si>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</si>
  <si>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</si>
  <si>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</si>
  <si>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</si>
  <si>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</si>
  <si>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</si>
  <si>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</si>
  <si>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</si>
  <si>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</si>
  <si>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</si>
  <si>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</si>
  <si>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</si>
  <si>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</si>
  <si>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</si>
  <si>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</si>
  <si>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</si>
  <si>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</si>
  <si>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</si>
  <si>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</si>
  <si>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</si>
  <si>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</si>
  <si>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</si>
  <si>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</si>
  <si>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</si>
  <si>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</si>
  <si>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</si>
  <si>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</si>
  <si>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</si>
  <si>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</si>
  <si>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</si>
  <si>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</si>
  <si>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</si>
  <si>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</si>
  <si>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</si>
  <si>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</si>
  <si>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</si>
  <si>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</si>
  <si>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</si>
  <si>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</si>
  <si>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</si>
  <si>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</si>
  <si>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</si>
  <si>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</si>
  <si>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</si>
  <si>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</si>
  <si>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</si>
  <si>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</si>
  <si>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</si>
  <si>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</si>
  <si>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</si>
  <si>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</si>
  <si>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</si>
  <si>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</si>
  <si>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</si>
  <si>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</si>
  <si>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</si>
  <si>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</si>
  <si>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</si>
  <si>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</si>
  <si>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</si>
  <si>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</si>
  <si>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</si>
  <si>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</si>
  <si>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</si>
  <si>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</si>
  <si>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</si>
  <si>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</si>
  <si>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</si>
  <si>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</si>
  <si>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</si>
  <si>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</si>
  <si>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</si>
  <si>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</si>
  <si>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</si>
  <si>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</si>
  <si>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</si>
  <si>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</si>
  <si>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</si>
  <si>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</si>
  <si>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</si>
  <si>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</si>
  <si>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</si>
  <si>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</si>
  <si>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</si>
  <si>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</si>
  <si>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</si>
  <si>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</si>
  <si>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</si>
  <si>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</si>
  <si>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</si>
  <si>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</si>
  <si>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</si>
  <si>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</si>
  <si>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</si>
  <si>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</si>
  <si>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</si>
  <si>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</si>
  <si>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</si>
  <si>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</si>
  <si>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</si>
  <si>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</si>
  <si>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</si>
  <si>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</si>
  <si>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</si>
  <si>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</si>
  <si>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</si>
  <si>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</si>
  <si>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</si>
  <si>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</si>
  <si>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</si>
  <si>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</si>
  <si>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</si>
  <si>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</si>
  <si>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</si>
  <si>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</si>
  <si>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</si>
  <si>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</si>
  <si>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</si>
  <si>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</si>
  <si>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</si>
  <si>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</si>
  <si>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</si>
  <si>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</si>
  <si>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</si>
  <si>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</si>
  <si>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</si>
  <si>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</si>
  <si>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</si>
  <si>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</si>
  <si>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</si>
  <si>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</si>
  <si>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</si>
  <si>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</si>
  <si>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</si>
  <si>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</si>
  <si>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</si>
  <si>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</si>
  <si>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</si>
  <si>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</si>
  <si>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</si>
  <si>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</si>
  <si>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</si>
  <si>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</si>
  <si>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</si>
  <si>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</si>
  <si>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</si>
  <si>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</si>
  <si>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</si>
  <si>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</si>
  <si>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</si>
  <si>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</si>
  <si>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</si>
  <si>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</si>
  <si>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</si>
  <si>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</si>
  <si>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</si>
  <si>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</si>
  <si>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</si>
  <si>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</si>
  <si>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</si>
  <si>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</si>
  <si>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</si>
  <si>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</si>
  <si>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</si>
  <si>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</si>
  <si>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</si>
  <si>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</si>
  <si>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</si>
  <si>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</si>
  <si>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</si>
  <si>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</si>
  <si>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</si>
  <si>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</si>
  <si>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</si>
  <si>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</si>
  <si>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</si>
  <si>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</si>
  <si>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</si>
  <si>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</si>
  <si>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</si>
  <si>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</si>
  <si>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</si>
  <si>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</si>
  <si>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</si>
  <si>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</si>
  <si>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</si>
  <si>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</si>
  <si>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</si>
  <si>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</si>
  <si>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</si>
  <si>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</si>
  <si>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</si>
  <si>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</si>
  <si>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</si>
  <si>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</si>
  <si>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</si>
  <si>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</si>
  <si>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</si>
  <si>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</si>
  <si>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</si>
  <si>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</si>
  <si>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</si>
  <si>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</si>
  <si>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</si>
  <si>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</si>
  <si>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</si>
  <si>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</si>
  <si>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</si>
  <si>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</si>
  <si>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</si>
  <si>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</si>
  <si>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</si>
  <si>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</si>
  <si>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</si>
  <si>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</si>
  <si>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</si>
  <si>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</si>
  <si>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</si>
  <si>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</si>
  <si>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</si>
  <si>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</si>
  <si>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</si>
  <si>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</si>
  <si>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</si>
  <si>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</si>
  <si>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</si>
  <si>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</si>
  <si>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</si>
  <si>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</si>
  <si>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</si>
  <si>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</si>
  <si>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</si>
  <si>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</si>
  <si>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</si>
  <si>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</si>
  <si>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</si>
  <si>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</si>
  <si>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</si>
  <si>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</si>
  <si>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</si>
  <si>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</si>
  <si>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</si>
  <si>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</si>
  <si>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</si>
  <si>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</si>
  <si>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</si>
  <si>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</si>
  <si>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</si>
  <si>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</si>
  <si>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</si>
  <si>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</si>
  <si>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</si>
  <si>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</si>
  <si>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</si>
  <si>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</si>
  <si>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</si>
  <si>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</si>
  <si>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</si>
  <si>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</si>
  <si>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</si>
  <si>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</si>
  <si>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</si>
  <si>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</si>
  <si>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</si>
  <si>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</si>
  <si>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</si>
  <si>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</si>
  <si>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</si>
  <si>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</si>
  <si>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</si>
  <si>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</si>
  <si>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</si>
  <si>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</si>
  <si>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</si>
  <si>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</si>
  <si>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</si>
  <si>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</si>
  <si>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</si>
  <si>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</si>
  <si>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</si>
  <si>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</si>
  <si>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</si>
  <si>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</si>
  <si>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</si>
  <si>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</si>
  <si>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</si>
  <si>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</si>
  <si>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</si>
  <si>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</si>
  <si>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</si>
  <si>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</si>
  <si>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</si>
  <si>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</si>
  <si>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</si>
  <si>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</si>
  <si>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</si>
  <si>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</si>
  <si>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</si>
  <si>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</si>
  <si>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</si>
  <si>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</si>
  <si>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</si>
  <si>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</si>
  <si>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</si>
  <si>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</si>
  <si>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</si>
  <si>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</si>
  <si>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</si>
  <si>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</si>
  <si>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</si>
  <si>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</si>
  <si>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</si>
  <si>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</si>
  <si>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</si>
  <si>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</si>
  <si>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</si>
  <si>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</si>
  <si>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</si>
  <si>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</si>
  <si>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</si>
  <si>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</si>
  <si>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</si>
  <si>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</si>
  <si>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</si>
  <si>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</si>
  <si>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</si>
  <si>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</si>
  <si>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</si>
  <si>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</si>
  <si>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</si>
  <si>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</si>
  <si>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</si>
  <si>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</si>
  <si>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</si>
  <si>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</si>
  <si>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</si>
  <si>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</si>
  <si>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</si>
  <si>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</si>
  <si>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</si>
  <si>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</si>
  <si>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</si>
  <si>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</si>
  <si>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</si>
  <si>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</si>
  <si>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</si>
  <si>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</si>
  <si>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</si>
  <si>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</si>
  <si>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</si>
  <si>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</si>
  <si>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</si>
  <si>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</si>
  <si>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</si>
  <si>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</si>
  <si>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</si>
  <si>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</si>
  <si>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</si>
  <si>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</si>
  <si>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</si>
  <si>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</si>
  <si>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</si>
  <si>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</si>
  <si>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</si>
  <si>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</si>
  <si>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</si>
  <si>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</si>
  <si>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</si>
  <si>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</si>
  <si>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</si>
  <si>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</si>
  <si>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</si>
  <si>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</si>
  <si>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</si>
  <si>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</si>
  <si>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</si>
  <si>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</si>
  <si>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</si>
  <si>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</si>
  <si>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</si>
  <si>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</si>
  <si>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</si>
  <si>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</si>
  <si>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</si>
  <si>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</si>
  <si>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</si>
  <si>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</si>
  <si>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</si>
  <si>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</si>
  <si>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</si>
  <si>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</si>
  <si>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</si>
  <si>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</si>
  <si>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</si>
  <si>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</si>
  <si>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</si>
  <si>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</si>
  <si>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</si>
  <si>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</si>
  <si>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</si>
  <si>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</si>
  <si>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</si>
  <si>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</si>
  <si>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</si>
  <si>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</si>
  <si>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</si>
  <si>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</si>
  <si>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</si>
  <si>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</si>
  <si>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</si>
  <si>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</si>
  <si>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</si>
  <si>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</si>
  <si>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</si>
  <si>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</si>
  <si>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</si>
  <si>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</si>
  <si>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</si>
  <si>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</si>
  <si>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</si>
  <si>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</si>
  <si>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</si>
  <si>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</si>
  <si>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</si>
  <si>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</si>
  <si>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</si>
  <si>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</si>
  <si>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</si>
  <si>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</si>
  <si>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</si>
  <si>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</si>
  <si>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</si>
  <si>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</si>
  <si>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</si>
  <si>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</si>
  <si>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</si>
  <si>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</si>
  <si>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</si>
  <si>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</si>
  <si>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</si>
  <si>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</si>
  <si>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</si>
  <si>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</si>
  <si>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</si>
  <si>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</si>
  <si>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</si>
  <si>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</si>
  <si>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</si>
  <si>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</si>
  <si>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</si>
  <si>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</si>
  <si>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</si>
  <si>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</si>
  <si>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</si>
  <si>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</si>
  <si>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</si>
  <si>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</si>
  <si>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</si>
  <si>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</si>
  <si>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</si>
  <si>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</si>
  <si>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</si>
  <si>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</si>
  <si>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</si>
  <si>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</si>
  <si>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</si>
  <si>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</si>
  <si>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</si>
  <si>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</si>
  <si>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</si>
  <si>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</si>
  <si>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</si>
  <si>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</si>
  <si>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</si>
  <si>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</si>
  <si>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</si>
  <si>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</si>
  <si>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</si>
  <si>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</si>
  <si>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</si>
  <si>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</si>
  <si>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</si>
  <si>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</si>
  <si>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</si>
  <si>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</si>
  <si>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</si>
  <si>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</si>
  <si>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</si>
  <si>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</si>
  <si>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</si>
  <si>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</si>
  <si>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</si>
  <si>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</si>
  <si>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</si>
  <si>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</si>
  <si>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</si>
  <si>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</si>
  <si>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</si>
  <si>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</si>
  <si>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</si>
  <si>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</si>
  <si>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</si>
  <si>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</si>
  <si>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</si>
  <si>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</si>
  <si>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</si>
  <si>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</si>
  <si>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</si>
  <si>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</si>
  <si>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</si>
  <si>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</si>
  <si>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</si>
  <si>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</si>
  <si>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</si>
  <si>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</si>
  <si>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</si>
  <si>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</si>
  <si>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</si>
  <si>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</si>
  <si>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</si>
  <si>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</si>
  <si>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</si>
  <si>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</si>
  <si>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</si>
  <si>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</si>
  <si>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</si>
  <si>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</si>
  <si>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</si>
  <si>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</si>
  <si>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</si>
  <si>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</si>
  <si>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</si>
  <si>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</si>
  <si>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</si>
  <si>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</si>
  <si>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</si>
  <si>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</si>
  <si>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</si>
  <si>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</si>
  <si>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</si>
  <si>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</si>
  <si>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</si>
  <si>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</si>
  <si>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</si>
  <si>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</si>
  <si>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</si>
  <si>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</si>
  <si>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</si>
  <si>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</si>
  <si>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</si>
  <si>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</si>
  <si>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</si>
  <si>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</si>
  <si>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</si>
  <si>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</si>
  <si>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</si>
  <si>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</si>
  <si>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</si>
  <si>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</si>
  <si>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</si>
  <si>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</si>
  <si>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</si>
  <si>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</si>
  <si>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</si>
  <si>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</si>
  <si>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</si>
  <si>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</si>
  <si>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</si>
  <si>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</si>
  <si>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</si>
  <si>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</si>
  <si>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</si>
  <si>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</si>
  <si>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</si>
  <si>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</si>
  <si>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</si>
  <si>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</si>
  <si>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</si>
  <si>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</si>
  <si>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</si>
  <si>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</si>
  <si>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</si>
  <si>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</si>
  <si>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</si>
  <si>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</si>
  <si>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</si>
  <si>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</si>
  <si>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</si>
  <si>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</si>
  <si>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</si>
  <si>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</si>
  <si>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</si>
  <si>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</si>
  <si>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</si>
  <si>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</si>
  <si>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</si>
  <si>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</si>
  <si>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</si>
  <si>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</si>
  <si>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</si>
  <si>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</si>
  <si>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</si>
  <si>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</si>
  <si>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</si>
  <si>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</si>
  <si>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</si>
  <si>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</si>
  <si>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</si>
  <si>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</si>
  <si>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</si>
  <si>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</si>
  <si>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</si>
  <si>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</si>
  <si>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</si>
  <si>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</si>
  <si>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</si>
  <si>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</si>
  <si>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</si>
  <si>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</si>
  <si>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</si>
  <si>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</si>
  <si>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</si>
  <si>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</si>
  <si>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</si>
  <si>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</si>
  <si>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</si>
  <si>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</si>
  <si>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</si>
  <si>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</si>
  <si>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</si>
  <si>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</si>
  <si>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</si>
  <si>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</si>
  <si>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</si>
  <si>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</si>
  <si>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</si>
  <si>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</si>
  <si>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</si>
  <si>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</si>
  <si>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</si>
  <si>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</si>
  <si>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</si>
  <si>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</si>
  <si>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</si>
  <si>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</si>
  <si>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</si>
  <si>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</si>
  <si>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</si>
  <si>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</si>
  <si>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</si>
  <si>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</si>
  <si>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</si>
  <si>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</si>
  <si>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</si>
  <si>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</si>
  <si>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</si>
  <si>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</si>
  <si>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</si>
  <si>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</si>
  <si>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</si>
  <si>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</si>
  <si>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</si>
  <si>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</si>
  <si>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</si>
  <si>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</si>
  <si>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</si>
  <si>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</si>
  <si>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</si>
  <si>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</si>
  <si>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</si>
  <si>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</si>
  <si>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</si>
  <si>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</si>
  <si>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</si>
  <si>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</si>
  <si>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</si>
  <si>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</si>
  <si>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</si>
  <si>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</si>
  <si>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</si>
  <si>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</si>
  <si>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</si>
  <si>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</si>
  <si>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</si>
  <si>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</si>
  <si>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</si>
  <si>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</si>
  <si>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</si>
  <si>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</si>
  <si>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</si>
  <si>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</si>
  <si>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</si>
  <si>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</si>
  <si>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</si>
  <si>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</si>
  <si>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</si>
  <si>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</si>
  <si>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</si>
  <si>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</si>
  <si>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</si>
  <si>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</si>
  <si>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</si>
  <si>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</si>
  <si>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</si>
  <si>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</si>
  <si>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</si>
  <si>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</si>
  <si>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</si>
  <si>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</si>
  <si>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</si>
  <si>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</si>
  <si>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</si>
  <si>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</si>
  <si>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</si>
  <si>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</si>
  <si>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</si>
  <si>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</si>
  <si>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</si>
  <si>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</si>
  <si>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</si>
  <si>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</si>
  <si>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</si>
  <si>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</si>
  <si>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</si>
  <si>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</si>
  <si>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</si>
  <si>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</si>
  <si>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</si>
  <si>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</si>
  <si>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</si>
  <si>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</si>
  <si>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</si>
  <si>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</si>
  <si>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</si>
  <si>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</si>
  <si>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</si>
  <si>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</si>
  <si>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</si>
  <si>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</si>
  <si>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</si>
  <si>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</si>
  <si>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</si>
  <si>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</si>
  <si>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</si>
  <si>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</si>
  <si>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</si>
  <si>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</si>
  <si>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</si>
  <si>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</si>
  <si>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</si>
  <si>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</si>
  <si>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</si>
  <si>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</si>
  <si>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</si>
  <si>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</si>
  <si>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</si>
  <si>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</si>
  <si>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</si>
  <si>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</si>
  <si>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</si>
  <si>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</si>
  <si>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</si>
  <si>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</si>
  <si>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</si>
  <si>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</si>
  <si>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</si>
  <si>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</si>
  <si>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</si>
  <si>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</si>
  <si>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</si>
  <si>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</si>
  <si>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</si>
  <si>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</si>
  <si>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</si>
  <si>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</si>
  <si>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</si>
  <si>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</si>
  <si>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</si>
  <si>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</si>
  <si>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</si>
  <si>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</si>
  <si>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</si>
  <si>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</si>
  <si>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</si>
  <si>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</si>
  <si>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</si>
  <si>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</si>
  <si>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</si>
  <si>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</si>
  <si>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</si>
  <si>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</si>
  <si>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</si>
  <si>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</si>
  <si>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</si>
  <si>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</si>
  <si>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</si>
  <si>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</si>
  <si>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</si>
  <si>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</si>
  <si>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</si>
  <si>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</si>
  <si>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</si>
  <si>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</si>
  <si>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</si>
  <si>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</si>
  <si>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</si>
  <si>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</si>
  <si>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</si>
  <si>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</si>
  <si>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</si>
  <si>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</si>
  <si>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</si>
  <si>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</si>
  <si>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</si>
  <si>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</si>
  <si>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</si>
  <si>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</si>
  <si>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</si>
  <si>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</si>
  <si>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</si>
  <si>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</si>
  <si>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</si>
  <si>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</si>
  <si>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</si>
  <si>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</si>
  <si>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</si>
  <si>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</si>
  <si>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</si>
  <si>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</si>
  <si>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</si>
  <si>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</si>
  <si>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</si>
  <si>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</si>
  <si>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</si>
  <si>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</si>
  <si>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</si>
  <si>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</si>
  <si>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</si>
  <si>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</si>
  <si>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</si>
  <si>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</si>
  <si>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</si>
  <si>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</si>
  <si>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</si>
  <si>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</si>
  <si>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</si>
  <si>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</si>
  <si>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</si>
  <si>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</si>
  <si>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</si>
  <si>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</si>
  <si>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</si>
  <si>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</si>
  <si>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</si>
  <si>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</si>
  <si>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</si>
  <si>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</si>
  <si>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</si>
  <si>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</si>
  <si>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</si>
  <si>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</si>
  <si>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</si>
  <si>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</si>
  <si>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</si>
  <si>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</si>
  <si>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</si>
  <si>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</si>
  <si>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</si>
  <si>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</si>
  <si>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</si>
  <si>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</si>
  <si>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</si>
  <si>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</si>
  <si>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</si>
  <si>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</si>
  <si>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</si>
  <si>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</si>
  <si>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</si>
  <si>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</si>
  <si>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</si>
  <si>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</si>
  <si>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</si>
  <si>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</si>
  <si>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</si>
  <si>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</si>
  <si>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</si>
  <si>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</si>
  <si>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</si>
  <si>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</si>
  <si>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</si>
  <si>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</si>
  <si>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</si>
  <si>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</si>
  <si>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</si>
  <si>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</si>
  <si>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</si>
  <si>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</si>
  <si>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</si>
  <si>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</si>
  <si>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</si>
  <si>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</si>
  <si>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</si>
  <si>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</si>
  <si>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</si>
  <si>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</si>
  <si>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</si>
  <si>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</si>
  <si>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</si>
  <si>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</si>
  <si>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</si>
  <si>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</si>
  <si>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</si>
  <si>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</si>
  <si>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</si>
  <si>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</si>
  <si>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</si>
  <si>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</si>
  <si>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</si>
  <si>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</si>
  <si>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</si>
  <si>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</si>
  <si>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</si>
  <si>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</si>
  <si>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</si>
  <si>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</si>
  <si>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</si>
  <si>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</si>
  <si>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</si>
  <si>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</si>
  <si>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</si>
  <si>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</si>
  <si>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</si>
  <si>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</si>
  <si>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</si>
  <si>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</si>
  <si>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</si>
  <si>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</si>
  <si>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</si>
  <si>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</si>
  <si>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</si>
  <si>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</si>
  <si>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</si>
  <si>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</si>
  <si>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</si>
  <si>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</si>
  <si>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</si>
  <si>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</si>
  <si>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</si>
  <si>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</si>
  <si>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</si>
  <si>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</si>
  <si>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</si>
  <si>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</si>
  <si>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</si>
  <si>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</si>
  <si>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</si>
  <si>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</si>
  <si>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</si>
  <si>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</si>
  <si>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</si>
  <si>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</si>
  <si>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</si>
  <si>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</si>
  <si>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</si>
  <si>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</si>
  <si>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</si>
  <si>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</si>
  <si>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</si>
  <si>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</si>
  <si>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</si>
  <si>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</si>
  <si>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</si>
  <si>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</si>
  <si>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</si>
  <si>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</si>
  <si>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</si>
  <si>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</si>
  <si>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</si>
  <si>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</si>
  <si>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</si>
  <si>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</si>
  <si>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</si>
  <si>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</si>
  <si>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</si>
  <si>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</si>
  <si>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</si>
  <si>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</si>
  <si>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</si>
  <si>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</si>
  <si>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</si>
  <si>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</si>
  <si>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</si>
  <si>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</si>
  <si>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</si>
  <si>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</si>
  <si>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</si>
  <si>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</si>
  <si>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</si>
  <si>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</si>
  <si>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</si>
  <si>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</si>
  <si>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</si>
  <si>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</si>
  <si>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</si>
  <si>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</si>
  <si>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</si>
  <si>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</si>
  <si>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</si>
  <si>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</si>
  <si>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</si>
  <si>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</si>
  <si>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</si>
  <si>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</si>
  <si>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</si>
  <si>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</si>
  <si>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</si>
  <si>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</si>
  <si>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</si>
  <si>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</si>
  <si>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</si>
  <si>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</si>
  <si>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</si>
  <si>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</si>
  <si>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</si>
  <si>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</si>
  <si>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</si>
  <si>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</si>
  <si>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</si>
  <si>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</si>
  <si>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</si>
  <si>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</si>
  <si>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</si>
  <si>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</si>
  <si>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</si>
  <si>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</si>
  <si>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</si>
  <si>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</si>
  <si>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</si>
  <si>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</si>
  <si>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</si>
  <si>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</si>
  <si>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</si>
  <si>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</si>
  <si>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</si>
  <si>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</si>
  <si>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</si>
  <si>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</si>
  <si>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</si>
  <si>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</si>
  <si>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</si>
  <si>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</si>
  <si>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</si>
  <si>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</si>
  <si>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</si>
  <si>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</si>
  <si>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</si>
  <si>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</si>
  <si>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</si>
  <si>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</si>
  <si>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</si>
  <si>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</si>
  <si>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</si>
  <si>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</si>
  <si>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</si>
  <si>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</si>
  <si>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</si>
  <si>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</si>
  <si>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</si>
  <si>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</si>
  <si>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</si>
  <si>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</si>
  <si>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</si>
  <si>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</si>
  <si>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</si>
  <si>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</si>
  <si>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</si>
  <si>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</si>
  <si>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</si>
  <si>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</si>
  <si>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</si>
  <si>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</si>
  <si>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</si>
  <si>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</si>
  <si>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</si>
  <si>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</si>
  <si>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</si>
  <si>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</si>
  <si>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</si>
  <si>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</si>
  <si>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</si>
  <si>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</si>
  <si>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</si>
  <si>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</si>
  <si>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</si>
  <si>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</si>
  <si>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</si>
  <si>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</si>
  <si>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</si>
  <si>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</si>
  <si>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</si>
  <si>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</si>
  <si>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</si>
  <si>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</si>
  <si>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</si>
  <si>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</si>
  <si>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</si>
  <si>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</si>
  <si>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</si>
  <si>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</si>
  <si>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</si>
  <si>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</si>
  <si>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</si>
  <si>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</si>
  <si>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</si>
  <si>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</si>
  <si>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</si>
  <si>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</si>
  <si>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</si>
  <si>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</si>
  <si>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</si>
  <si>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</si>
  <si>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</si>
  <si>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</si>
  <si>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</si>
  <si>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</si>
  <si>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</si>
  <si>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</si>
  <si>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</si>
  <si>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</si>
  <si>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</si>
  <si>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</si>
  <si>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</si>
  <si>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</si>
  <si>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</si>
  <si>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</si>
  <si>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</si>
  <si>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</si>
  <si>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</si>
  <si>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</si>
  <si>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</si>
  <si>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</si>
  <si>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</si>
  <si>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</si>
  <si>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</si>
  <si>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</si>
  <si>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</si>
  <si>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</si>
  <si>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</si>
  <si>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</si>
  <si>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</si>
  <si>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</si>
  <si>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</si>
  <si>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</si>
  <si>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</si>
  <si>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</si>
  <si>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</si>
  <si>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</si>
  <si>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</si>
  <si>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</si>
  <si>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</si>
  <si>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</si>
  <si>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</si>
  <si>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</si>
  <si>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</si>
  <si>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</si>
  <si>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</si>
  <si>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</si>
  <si>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</si>
  <si>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</si>
  <si>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</si>
  <si>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</si>
  <si>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</si>
  <si>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</si>
  <si>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</si>
  <si>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</si>
  <si>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</si>
  <si>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</si>
  <si>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</si>
  <si>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</si>
  <si>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</si>
  <si>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</si>
  <si>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</si>
  <si>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</si>
  <si>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</si>
  <si>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</si>
  <si>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</si>
  <si>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</si>
  <si>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</si>
  <si>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</si>
  <si>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</si>
  <si>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</si>
  <si>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</si>
  <si>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</si>
  <si>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</si>
  <si>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</si>
  <si>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</si>
  <si>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</si>
  <si>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</si>
  <si>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</si>
  <si>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</si>
  <si>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</si>
  <si>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</si>
  <si>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</si>
  <si>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</si>
  <si>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</si>
  <si>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</si>
  <si>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</si>
  <si>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</si>
  <si>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</si>
  <si>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</si>
  <si>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</si>
  <si>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</si>
  <si>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</si>
  <si>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</si>
  <si>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</si>
  <si>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</si>
  <si>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</si>
  <si>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</si>
  <si>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</si>
  <si>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</si>
  <si>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</si>
  <si>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</si>
  <si>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</si>
  <si>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</si>
  <si>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</si>
  <si>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</si>
  <si>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</si>
  <si>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</si>
  <si>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</si>
  <si>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</si>
  <si>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</si>
  <si>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</si>
  <si>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</si>
  <si>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</si>
  <si>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</si>
  <si>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</si>
  <si>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</si>
  <si>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</si>
  <si>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</si>
  <si>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</si>
  <si>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</si>
  <si>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</si>
  <si>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</si>
  <si>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</si>
  <si>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</si>
  <si>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</si>
  <si>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</si>
  <si>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</si>
  <si>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</si>
  <si>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</si>
  <si>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</si>
  <si>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</si>
  <si>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</si>
  <si>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</si>
  <si>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</si>
  <si>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</si>
  <si>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</si>
  <si>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</si>
  <si>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</si>
  <si>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</si>
  <si>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</si>
  <si>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</si>
  <si>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</si>
  <si>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</si>
  <si>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</si>
  <si>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</si>
  <si>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</si>
  <si>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</si>
  <si>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</si>
  <si>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</si>
  <si>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</si>
  <si>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</si>
  <si>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</si>
  <si>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</si>
  <si>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</si>
  <si>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</si>
  <si>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</si>
  <si>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</si>
  <si>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</si>
  <si>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</si>
  <si>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</si>
  <si>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</si>
  <si>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</si>
  <si>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</si>
  <si>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</si>
  <si>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</si>
  <si>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</si>
  <si>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</si>
  <si>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</si>
  <si>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</si>
  <si>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</si>
  <si>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</si>
  <si>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</si>
  <si>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</si>
  <si>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</si>
  <si>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</si>
  <si>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</si>
  <si>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</si>
  <si>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</si>
  <si>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</si>
  <si>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</si>
  <si>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</si>
  <si>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</si>
  <si>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</si>
  <si>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</si>
  <si>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</si>
  <si>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</si>
  <si>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</si>
  <si>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</si>
  <si>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</si>
  <si>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</si>
  <si>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</si>
  <si>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</si>
  <si>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</si>
  <si>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</si>
  <si>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</si>
  <si>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</si>
  <si>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</si>
  <si>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</si>
  <si>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</si>
  <si>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</si>
  <si>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</si>
  <si>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</si>
  <si>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</si>
  <si>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</si>
  <si>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</si>
  <si>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</si>
  <si>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</si>
  <si>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</si>
  <si>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</si>
  <si>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</si>
  <si>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</si>
  <si>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</si>
  <si>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</si>
  <si>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</si>
  <si>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</si>
  <si>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</si>
  <si>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</si>
  <si>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</si>
  <si>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</si>
  <si>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</si>
  <si>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</si>
  <si>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</si>
  <si>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</si>
  <si>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</si>
  <si>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</si>
  <si>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</si>
  <si>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</si>
  <si>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</si>
  <si>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</si>
  <si>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</si>
  <si>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</si>
  <si>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</si>
  <si>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</si>
  <si>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</si>
  <si>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</si>
  <si>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</si>
  <si>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</si>
  <si>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</si>
  <si>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</si>
  <si>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</si>
  <si>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</si>
  <si>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</si>
  <si>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</si>
  <si>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</si>
  <si>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</si>
  <si>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</si>
  <si>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</si>
  <si>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</si>
  <si>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</si>
  <si>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</si>
  <si>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</si>
  <si>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</si>
  <si>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</si>
  <si>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</si>
  <si>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</si>
  <si>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</si>
  <si>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</si>
  <si>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</si>
  <si>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</si>
  <si>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</si>
  <si>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</si>
  <si>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</si>
  <si>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</si>
  <si>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</si>
  <si>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</si>
  <si>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</si>
  <si>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</si>
  <si>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</si>
  <si>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</si>
  <si>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</si>
  <si>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</si>
  <si>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</si>
  <si>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</si>
  <si>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</si>
  <si>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</si>
  <si>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</si>
  <si>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</si>
  <si>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</si>
  <si>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</si>
  <si>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</si>
  <si>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</si>
  <si>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</si>
  <si>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</si>
  <si>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</si>
  <si>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</si>
  <si>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</si>
  <si>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</si>
  <si>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</si>
  <si>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</si>
  <si>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</si>
  <si>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</si>
  <si>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</si>
  <si>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</si>
  <si>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</si>
  <si>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</si>
  <si>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</si>
  <si>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</si>
  <si>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</si>
  <si>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</si>
  <si>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</si>
  <si>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</si>
  <si>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</si>
  <si>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</si>
  <si>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</si>
  <si>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</si>
  <si>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</si>
  <si>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</si>
  <si>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</si>
  <si>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</si>
  <si>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</si>
  <si>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</si>
  <si>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</si>
  <si>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</si>
  <si>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</si>
  <si>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</si>
  <si>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</si>
  <si>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</si>
  <si>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</si>
  <si>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</si>
  <si>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</si>
  <si>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</si>
  <si>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</si>
  <si>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</si>
  <si>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</si>
  <si>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</si>
  <si>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</si>
  <si>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</si>
  <si>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</si>
  <si>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</si>
  <si>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</si>
  <si>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</si>
  <si>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</si>
  <si>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</si>
  <si>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</si>
  <si>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</si>
  <si>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</si>
  <si>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</si>
  <si>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</si>
  <si>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</si>
  <si>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</si>
  <si>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</si>
  <si>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</si>
  <si>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</si>
  <si>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</si>
  <si>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</si>
  <si>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</si>
  <si>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</si>
  <si>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</si>
  <si>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</si>
  <si>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</si>
  <si>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</si>
  <si>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</si>
  <si>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</si>
  <si>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</si>
  <si>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</si>
  <si>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</si>
  <si>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</si>
  <si>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</si>
  <si>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</si>
  <si>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</si>
  <si>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</si>
  <si>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</si>
  <si>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</si>
  <si>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</si>
  <si>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</si>
  <si>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</si>
  <si>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</si>
  <si>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</si>
  <si>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</si>
  <si>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</si>
  <si>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</si>
  <si>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</si>
  <si>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</si>
  <si>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</si>
  <si>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</si>
  <si>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</si>
  <si>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</si>
  <si>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</si>
  <si>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</si>
  <si>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</si>
  <si>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</si>
  <si>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</si>
  <si>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</si>
  <si>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</si>
  <si>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</si>
  <si>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</si>
  <si>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</si>
  <si>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</si>
  <si>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</si>
  <si>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</si>
  <si>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</si>
  <si>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</si>
  <si>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</si>
  <si>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</si>
  <si>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</si>
  <si>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</si>
  <si>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</si>
  <si>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</si>
  <si>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</si>
  <si>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</si>
  <si>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</si>
  <si>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</si>
  <si>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</si>
  <si>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</si>
  <si>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</si>
  <si>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</si>
  <si>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</si>
  <si>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</si>
  <si>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</si>
  <si>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</si>
  <si>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</si>
  <si>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</si>
  <si>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</si>
  <si>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</si>
  <si>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</si>
  <si>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</si>
  <si>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</si>
  <si>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</si>
  <si>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</si>
  <si>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</si>
  <si>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</si>
  <si>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</si>
  <si>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</si>
  <si>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</si>
  <si>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</si>
  <si>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</si>
  <si>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</si>
  <si>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</si>
  <si>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</si>
  <si>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</si>
  <si>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</si>
  <si>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</si>
  <si>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</si>
  <si>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</si>
  <si>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</si>
  <si>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</si>
  <si>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</si>
  <si>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</si>
  <si>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</si>
  <si>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</si>
  <si>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</si>
  <si>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</si>
  <si>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</si>
  <si>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</si>
  <si>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</si>
  <si>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</si>
  <si>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</si>
  <si>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</si>
  <si>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</si>
  <si>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</si>
  <si>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</si>
  <si>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</si>
  <si>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</si>
  <si>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</si>
  <si>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</si>
  <si>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</si>
  <si>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</si>
  <si>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</si>
  <si>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</si>
  <si>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</si>
  <si>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</si>
  <si>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</si>
  <si>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</si>
  <si>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</si>
  <si>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</si>
  <si>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</si>
  <si>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</si>
  <si>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</si>
  <si>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</si>
  <si>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</si>
  <si>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</si>
  <si>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</si>
  <si>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</si>
  <si>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</si>
  <si>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</si>
  <si>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</si>
  <si>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</si>
  <si>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</si>
  <si>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</si>
  <si>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</si>
  <si>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</si>
  <si>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</si>
  <si>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</si>
  <si>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</si>
  <si>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</si>
  <si>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</si>
  <si>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</si>
  <si>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</si>
  <si>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</si>
  <si>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</si>
  <si>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</si>
  <si>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</si>
  <si>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</si>
  <si>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</si>
  <si>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</si>
  <si>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</si>
  <si>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</si>
  <si>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</si>
  <si>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</si>
  <si>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</si>
  <si>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</si>
  <si>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</si>
  <si>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</si>
  <si>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</si>
  <si>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</si>
  <si>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</si>
  <si>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</si>
  <si>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</si>
  <si>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</si>
  <si>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</si>
  <si>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</si>
  <si>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</si>
  <si>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</si>
  <si>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</si>
  <si>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</si>
  <si>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</si>
  <si>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</si>
  <si>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</si>
  <si>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</si>
  <si>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</si>
  <si>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</si>
  <si>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</si>
  <si>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</si>
  <si>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</si>
  <si>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</si>
  <si>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</si>
  <si>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</si>
  <si>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</si>
  <si>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</si>
  <si>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</si>
  <si>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</si>
  <si>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</si>
  <si>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</si>
  <si>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</si>
  <si>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</si>
  <si>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</si>
  <si>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</si>
  <si>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</si>
  <si>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</si>
  <si>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</si>
  <si>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</si>
  <si>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</si>
  <si>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</si>
  <si>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</si>
  <si>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</si>
  <si>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</si>
  <si>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</si>
  <si>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</si>
  <si>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</si>
  <si>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</si>
  <si>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</si>
  <si>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</si>
  <si>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</si>
  <si>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</si>
  <si>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</si>
  <si>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</si>
  <si>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</si>
  <si>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</si>
  <si>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</si>
  <si>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</si>
  <si>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</si>
  <si>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</si>
  <si>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</si>
  <si>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</si>
  <si>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</si>
  <si>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</si>
  <si>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</si>
  <si>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</si>
  <si>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</si>
  <si>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</si>
  <si>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</si>
  <si>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</si>
  <si>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</si>
  <si>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</si>
  <si>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</si>
  <si>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</si>
  <si>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</si>
  <si>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</si>
  <si>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</si>
  <si>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</si>
  <si>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</si>
  <si>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</si>
  <si>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</si>
  <si>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</si>
  <si>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</si>
  <si>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</si>
  <si>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</si>
  <si>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</si>
  <si>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</si>
  <si>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</si>
  <si>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</si>
  <si>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</si>
  <si>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</si>
  <si>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</si>
  <si>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</si>
  <si>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</si>
  <si>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</si>
  <si>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</si>
  <si>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</si>
  <si>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</si>
  <si>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</si>
  <si>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</si>
  <si>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</si>
  <si>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</si>
  <si>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</si>
  <si>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</si>
  <si>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</si>
  <si>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</si>
  <si>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</si>
  <si>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</si>
  <si>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</si>
  <si>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</si>
  <si>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</si>
  <si>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</si>
  <si>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</si>
  <si>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</si>
  <si>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</si>
  <si>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</si>
  <si>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</si>
  <si>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</si>
  <si>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</si>
  <si>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</si>
  <si>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</si>
  <si>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</si>
  <si>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</si>
  <si>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</si>
  <si>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</si>
  <si>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</si>
  <si>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</si>
  <si>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</si>
  <si>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</si>
  <si>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</si>
  <si>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</si>
  <si>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</si>
  <si>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</si>
  <si>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</si>
  <si>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</si>
  <si>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</si>
  <si>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</si>
  <si>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</si>
  <si>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</si>
  <si>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</si>
  <si>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</si>
  <si>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</si>
  <si>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</si>
  <si>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</si>
  <si>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</si>
  <si>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</si>
  <si>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</si>
  <si>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</si>
  <si>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</si>
  <si>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</si>
  <si>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</si>
  <si>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</si>
  <si>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</si>
  <si>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</si>
  <si>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</si>
  <si>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</si>
  <si>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</si>
  <si>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</si>
  <si>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</si>
  <si>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</si>
  <si>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</si>
  <si>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</si>
  <si>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</si>
  <si>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</si>
  <si>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</si>
  <si>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</si>
  <si>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</si>
  <si>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</si>
  <si>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</si>
  <si>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</si>
  <si>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</si>
  <si>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</si>
  <si>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</si>
  <si>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</si>
  <si>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</si>
  <si>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</si>
  <si>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</si>
  <si>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</si>
  <si>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</si>
  <si>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</si>
  <si>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</si>
  <si>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</si>
  <si>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</si>
  <si>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</si>
  <si>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</si>
  <si>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</si>
  <si>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</si>
  <si>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</si>
  <si>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</si>
  <si>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</si>
  <si>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</si>
  <si>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</si>
  <si>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</si>
  <si>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</si>
  <si>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</si>
  <si>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</si>
  <si>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</si>
  <si>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</si>
  <si>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</si>
  <si>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</si>
  <si>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</si>
  <si>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</si>
  <si>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</si>
  <si>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</si>
  <si>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</si>
  <si>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</si>
  <si>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</si>
  <si>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</si>
  <si>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</si>
  <si>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</si>
  <si>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</si>
  <si>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</si>
  <si>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</si>
  <si>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</si>
  <si>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</si>
  <si>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</si>
  <si>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</si>
  <si>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</si>
  <si>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</si>
  <si>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</si>
  <si>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</si>
  <si>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</si>
  <si>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</si>
  <si>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</si>
  <si>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</si>
  <si>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</si>
  <si>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</si>
  <si>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</si>
  <si>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</si>
  <si>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</si>
  <si>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</si>
  <si>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</si>
  <si>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</si>
  <si>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</si>
  <si>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</si>
  <si>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</si>
  <si>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</si>
  <si>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</si>
  <si>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</si>
  <si>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</si>
  <si>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</si>
  <si>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</si>
  <si>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</si>
  <si>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</si>
  <si>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</si>
  <si>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</si>
  <si>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</si>
  <si>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</si>
  <si>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</si>
  <si>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</si>
  <si>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</si>
  <si>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</si>
  <si>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</si>
  <si>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</si>
  <si>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</si>
  <si>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</si>
  <si>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</si>
  <si>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</si>
  <si>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</si>
  <si>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</si>
  <si>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</si>
  <si>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</si>
  <si>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</si>
  <si>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</si>
  <si>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</si>
  <si>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</si>
  <si>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</si>
  <si>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</si>
  <si>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</si>
  <si>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</si>
  <si>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</si>
  <si>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</si>
  <si>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</si>
  <si>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</si>
  <si>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</si>
  <si>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</si>
  <si>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</si>
  <si>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</si>
  <si>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</si>
  <si>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</si>
  <si>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</si>
  <si>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</si>
  <si>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</si>
  <si>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</si>
  <si>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</si>
  <si>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</si>
  <si>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</si>
  <si>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</si>
  <si>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</si>
  <si>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</si>
  <si>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</si>
  <si>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</si>
  <si>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</si>
  <si>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</si>
  <si>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</si>
  <si>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</si>
  <si>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</si>
  <si>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</si>
  <si>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</si>
  <si>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</si>
  <si>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</si>
  <si>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</si>
  <si>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</si>
  <si>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</si>
  <si>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</si>
  <si>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</si>
  <si>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</si>
  <si>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</si>
  <si>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</si>
  <si>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</si>
  <si>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</si>
  <si>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</si>
  <si>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</si>
  <si>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</si>
  <si>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</si>
  <si>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</si>
  <si>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</si>
  <si>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</si>
  <si>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</si>
  <si>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</si>
  <si>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</si>
  <si>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</si>
  <si>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</si>
  <si>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</si>
  <si>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</si>
  <si>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</si>
  <si>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</si>
  <si>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</si>
  <si>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</si>
  <si>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</si>
  <si>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</si>
  <si>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</si>
  <si>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</si>
  <si>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</si>
  <si>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</si>
  <si>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</si>
  <si>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</si>
  <si>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</si>
  <si>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</si>
  <si>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</si>
  <si>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</si>
  <si>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</si>
  <si>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</si>
  <si>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</si>
  <si>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</si>
  <si>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</si>
  <si>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</si>
  <si>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</si>
  <si>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</si>
  <si>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</si>
  <si>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</si>
  <si>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</si>
  <si>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</si>
  <si>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</si>
  <si>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</si>
  <si>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</si>
  <si>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</si>
  <si>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</si>
  <si>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</si>
  <si>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</si>
  <si>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</si>
  <si>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</si>
  <si>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</si>
  <si>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</si>
  <si>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</si>
  <si>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</si>
  <si>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</si>
  <si>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</si>
  <si>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</si>
  <si>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</si>
  <si>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</si>
  <si>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</si>
  <si>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</si>
  <si>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</si>
  <si>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</si>
  <si>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</si>
  <si>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</si>
  <si>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</si>
  <si>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</si>
  <si>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</si>
  <si>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</si>
  <si>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</si>
  <si>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</si>
  <si>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</si>
  <si>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</si>
  <si>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</si>
  <si>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</si>
  <si>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</si>
  <si>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</si>
  <si>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</si>
  <si>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</si>
  <si>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</si>
  <si>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</si>
  <si>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</si>
  <si>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</si>
  <si>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</si>
  <si>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</si>
  <si>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</si>
  <si>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</si>
  <si>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</si>
  <si>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</si>
  <si>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</si>
  <si>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</si>
  <si>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</si>
  <si>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</si>
  <si>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</si>
  <si>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</si>
  <si>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</si>
  <si>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</si>
  <si>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</si>
  <si>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</si>
  <si>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</si>
  <si>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</si>
  <si>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</si>
  <si>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</si>
  <si>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</si>
  <si>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</si>
  <si>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</si>
  <si>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</si>
  <si>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</si>
  <si>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</si>
  <si>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</si>
  <si>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</si>
  <si>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</si>
  <si>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</si>
  <si>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</si>
  <si>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</si>
  <si>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</si>
  <si>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</si>
  <si>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</si>
  <si>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</si>
  <si>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</si>
  <si>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</si>
  <si>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</si>
  <si>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</si>
  <si>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</si>
  <si>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</si>
  <si>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</si>
  <si>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</si>
  <si>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</si>
  <si>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</si>
  <si>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</si>
  <si>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</si>
  <si>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</si>
  <si>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</si>
  <si>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</si>
  <si>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</si>
  <si>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</si>
  <si>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</si>
  <si>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</si>
  <si>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</si>
  <si>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</si>
  <si>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</si>
  <si>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</si>
  <si>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</si>
  <si>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</si>
  <si>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</si>
  <si>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</si>
  <si>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</si>
  <si>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</si>
  <si>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</si>
  <si>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</si>
  <si>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</si>
  <si>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</si>
  <si>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</si>
  <si>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</si>
  <si>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</si>
  <si>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</si>
  <si>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</si>
  <si>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</si>
  <si>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</si>
  <si>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</si>
  <si>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</si>
  <si>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</si>
  <si>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</si>
  <si>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</si>
  <si>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</si>
  <si>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</si>
  <si>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</si>
  <si>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</si>
  <si>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</si>
  <si>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</si>
  <si>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</si>
  <si>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</si>
  <si>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</si>
  <si>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</si>
  <si>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</si>
  <si>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</si>
  <si>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</si>
  <si>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</si>
  <si>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</si>
  <si>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</si>
  <si>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</si>
  <si>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</si>
  <si>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</si>
  <si>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</si>
  <si>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</si>
  <si>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</si>
  <si>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</si>
  <si>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</si>
  <si>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</si>
  <si>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</si>
  <si>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</si>
  <si>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</si>
  <si>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</si>
  <si>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</si>
  <si>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</si>
  <si>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</si>
  <si>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</si>
  <si>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</si>
  <si>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</si>
  <si>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</si>
  <si>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</si>
  <si>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</si>
  <si>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</si>
  <si>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</si>
  <si>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</si>
  <si>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</si>
  <si>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</si>
  <si>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</si>
  <si>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</si>
  <si>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</si>
  <si>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</si>
  <si>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</si>
  <si>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</si>
  <si>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</si>
  <si>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</si>
  <si>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</si>
  <si>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</si>
  <si>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</si>
  <si>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</si>
  <si>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</si>
  <si>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</si>
  <si>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</si>
  <si>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</si>
  <si>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</si>
  <si>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</si>
  <si>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</si>
  <si>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</si>
  <si>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</si>
  <si>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</si>
  <si>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</si>
  <si>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</si>
  <si>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</si>
  <si>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</si>
  <si>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</si>
  <si>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</si>
  <si>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</si>
  <si>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</si>
  <si>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</si>
  <si>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</si>
  <si>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</si>
  <si>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</si>
  <si>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</si>
  <si>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</si>
  <si>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</si>
  <si>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</si>
  <si>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</si>
  <si>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</si>
  <si>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</si>
  <si>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</si>
  <si>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</si>
  <si>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</si>
  <si>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</si>
  <si>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</si>
  <si>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</si>
  <si>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</si>
  <si>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</si>
  <si>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</si>
  <si>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</si>
  <si>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</si>
  <si>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</si>
  <si>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</si>
  <si>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</si>
  <si>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</si>
  <si>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</si>
  <si>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</si>
  <si>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</si>
  <si>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</si>
  <si>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</si>
  <si>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</si>
  <si>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</si>
  <si>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</si>
  <si>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</si>
  <si>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</si>
  <si>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</si>
  <si>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</si>
  <si>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</si>
  <si>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</si>
  <si>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</si>
  <si>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</si>
  <si>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</si>
  <si>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</si>
  <si>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</si>
  <si>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</si>
  <si>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</si>
  <si>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</si>
  <si>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</si>
  <si>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</si>
  <si>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</si>
  <si>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</si>
  <si>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</si>
  <si>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</si>
  <si>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</si>
  <si>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</si>
  <si>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</si>
  <si>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</si>
  <si>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</si>
  <si>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</si>
  <si>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</si>
  <si>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</si>
  <si>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</si>
  <si>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</si>
  <si>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</si>
  <si>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</si>
  <si>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</si>
  <si>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</si>
  <si>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</si>
  <si>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</si>
  <si>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</si>
  <si>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</si>
  <si>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</si>
  <si>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</si>
  <si>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</si>
  <si>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</si>
  <si>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</si>
  <si>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</si>
  <si>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</si>
  <si>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</si>
  <si>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</si>
  <si>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</si>
  <si>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</si>
  <si>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</si>
  <si>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</si>
  <si>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</si>
  <si>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</si>
  <si>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</si>
  <si>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</si>
  <si>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</si>
  <si>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</si>
  <si>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</si>
  <si>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</si>
  <si>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</si>
  <si>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</si>
  <si>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</si>
  <si>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</si>
  <si>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</si>
  <si>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</si>
  <si>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</si>
  <si>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</si>
  <si>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</si>
  <si>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</si>
  <si>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</si>
  <si>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</si>
  <si>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</si>
  <si>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</si>
  <si>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</si>
  <si>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</si>
  <si>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</si>
  <si>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</si>
  <si>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</si>
  <si>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</si>
  <si>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</si>
  <si>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</si>
  <si>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</si>
  <si>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</si>
  <si>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</si>
  <si>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</si>
  <si>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</si>
  <si>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</si>
  <si>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</si>
  <si>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</si>
  <si>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</si>
  <si>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</si>
  <si>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</si>
  <si>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</si>
  <si>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</si>
  <si>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</si>
  <si>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</si>
  <si>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</si>
  <si>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</si>
  <si>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</si>
  <si>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</si>
  <si>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</si>
  <si>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</si>
  <si>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</si>
  <si>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</si>
  <si>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</si>
  <si>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</si>
  <si>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</si>
  <si>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</si>
  <si>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</si>
  <si>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</si>
  <si>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</si>
  <si>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</si>
  <si>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</si>
  <si>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</si>
  <si>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</si>
  <si>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</si>
  <si>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</si>
  <si>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</si>
  <si>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</si>
  <si>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</si>
  <si>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</si>
  <si>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</si>
  <si>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</si>
  <si>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</si>
  <si>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</si>
  <si>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</si>
  <si>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</si>
  <si>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</si>
  <si>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</si>
  <si>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</si>
  <si>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</si>
  <si>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</si>
  <si>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</si>
  <si>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</si>
  <si>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</si>
  <si>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</si>
  <si>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</si>
  <si>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</si>
  <si>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</si>
  <si>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</si>
  <si>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</si>
  <si>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</si>
  <si>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</si>
  <si>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</si>
  <si>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</si>
  <si>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</si>
  <si>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</si>
  <si>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</si>
  <si>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</si>
  <si>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</si>
  <si>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</si>
  <si>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</si>
  <si>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</si>
  <si>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</si>
  <si>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</si>
  <si>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</si>
  <si>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</si>
  <si>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</si>
  <si>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</si>
  <si>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</si>
  <si>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</si>
  <si>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</si>
  <si>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</si>
  <si>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</si>
  <si>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</si>
  <si>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</si>
  <si>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</si>
  <si>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</si>
  <si>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</si>
  <si>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</si>
  <si>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</si>
  <si>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</si>
  <si>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</si>
  <si>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</si>
  <si>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</si>
  <si>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</si>
  <si>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</si>
  <si>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</si>
  <si>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</si>
  <si>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</si>
  <si>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</si>
  <si>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</si>
  <si>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</si>
  <si>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</si>
  <si>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</si>
  <si>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</si>
  <si>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</si>
  <si>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</si>
  <si>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</si>
  <si>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</si>
  <si>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</si>
  <si>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</si>
  <si>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</si>
  <si>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</si>
  <si>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</si>
  <si>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</si>
  <si>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</si>
  <si>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</si>
  <si>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</si>
  <si>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</si>
  <si>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</si>
  <si>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</si>
  <si>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</si>
  <si>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</si>
  <si>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</si>
  <si>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</si>
  <si>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</si>
  <si>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</si>
  <si>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</si>
  <si>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</si>
  <si>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</si>
  <si>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</si>
  <si>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</si>
  <si>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</si>
  <si>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</si>
  <si>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</si>
  <si>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</si>
  <si>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</si>
  <si>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</si>
  <si>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</si>
  <si>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</si>
  <si>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</si>
  <si>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</si>
  <si>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</si>
  <si>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</si>
  <si>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</si>
  <si>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</si>
  <si>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</si>
  <si>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</si>
  <si>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</si>
  <si>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</si>
  <si>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</si>
  <si>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</si>
  <si>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</si>
  <si>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</si>
  <si>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</si>
  <si>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</si>
  <si>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</si>
  <si>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</si>
  <si>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</si>
  <si>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</si>
  <si>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</si>
  <si>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</si>
  <si>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</si>
  <si>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</si>
  <si>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</si>
  <si>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</si>
  <si>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</si>
  <si>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</si>
  <si>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</si>
  <si>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</si>
  <si>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</si>
  <si>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</si>
  <si>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</si>
  <si>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</si>
  <si>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</si>
  <si>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</si>
  <si>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</si>
  <si>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</si>
  <si>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</si>
  <si>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</si>
  <si>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</si>
  <si>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</si>
  <si>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</si>
  <si>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</si>
  <si>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</si>
  <si>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</si>
  <si>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</si>
  <si>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</si>
  <si>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</si>
  <si>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</si>
  <si>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</si>
  <si>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</si>
  <si>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</si>
  <si>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</si>
  <si>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</si>
  <si>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</si>
  <si>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</si>
  <si>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</si>
  <si>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</si>
  <si>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</si>
  <si>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</si>
  <si>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</si>
  <si>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</si>
  <si>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</si>
  <si>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</si>
  <si>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</si>
  <si>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</si>
  <si>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</si>
  <si>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</si>
  <si>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</si>
  <si>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</si>
  <si>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</si>
  <si>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</si>
  <si>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</si>
  <si>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</si>
  <si>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</si>
  <si>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</si>
  <si>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</si>
  <si>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</si>
  <si>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</si>
  <si>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</si>
  <si>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</si>
  <si>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</si>
  <si>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</si>
  <si>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</si>
  <si>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</si>
  <si>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</si>
  <si>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</si>
  <si>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</si>
  <si>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</si>
  <si>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</si>
  <si>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</si>
  <si>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</si>
  <si>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</si>
  <si>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</si>
  <si>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</si>
  <si>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</si>
  <si>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</si>
  <si>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</si>
  <si>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</si>
  <si>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</si>
  <si>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</si>
  <si>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</si>
  <si>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</si>
  <si>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</si>
  <si>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</si>
  <si>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</si>
  <si>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</si>
  <si>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</si>
  <si>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</si>
  <si>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</si>
  <si>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</si>
  <si>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</si>
  <si>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</si>
  <si>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</si>
  <si>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</si>
  <si>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</si>
  <si>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</si>
  <si>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</si>
  <si>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</si>
  <si>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</si>
  <si>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</si>
  <si>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</si>
  <si>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</si>
  <si>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</si>
  <si>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</si>
  <si>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</si>
  <si>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</si>
  <si>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</si>
  <si>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</si>
  <si>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</si>
  <si>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</si>
  <si>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</si>
  <si>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</si>
  <si>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</si>
  <si>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</si>
  <si>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</si>
  <si>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</si>
  <si>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</si>
  <si>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</si>
  <si>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</si>
  <si>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</si>
  <si>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</si>
  <si>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</si>
  <si>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</si>
  <si>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</si>
  <si>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</si>
  <si>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</si>
  <si>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</si>
  <si>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</si>
  <si>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</si>
  <si>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</si>
  <si>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</si>
  <si>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</si>
  <si>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</si>
  <si>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</si>
  <si>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</si>
  <si>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</si>
  <si>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</si>
  <si>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</si>
  <si>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</si>
  <si>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</si>
  <si>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</si>
  <si>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</si>
  <si>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</si>
  <si>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</si>
  <si>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</si>
  <si>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</si>
  <si>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</si>
  <si>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</si>
  <si>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</si>
  <si>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</si>
  <si>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</si>
  <si>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</si>
  <si>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</si>
  <si>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</si>
  <si>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</si>
  <si>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</si>
  <si>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</si>
  <si>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</si>
  <si>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</si>
  <si>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</si>
  <si>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</si>
  <si>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</si>
  <si>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</si>
  <si>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</si>
  <si>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</si>
  <si>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</si>
  <si>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</si>
  <si>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</si>
  <si>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</si>
  <si>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</si>
  <si>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</si>
  <si>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</si>
  <si>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</si>
  <si>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</si>
  <si>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</si>
  <si>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</si>
  <si>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</si>
  <si>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</si>
  <si>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</si>
  <si>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</si>
  <si>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</si>
  <si>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</si>
  <si>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</si>
  <si>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</si>
  <si>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</si>
  <si>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</si>
  <si>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</si>
  <si>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</si>
  <si>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</si>
  <si>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</si>
  <si>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</si>
  <si>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</si>
  <si>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</si>
  <si>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</si>
  <si>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</si>
  <si>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</si>
  <si>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</si>
  <si>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</si>
  <si>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</si>
  <si>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</si>
  <si>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</si>
  <si>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</si>
  <si>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</si>
  <si>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</si>
  <si>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</si>
  <si>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</si>
  <si>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</si>
  <si>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</si>
  <si>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</si>
  <si>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</si>
  <si>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</si>
  <si>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</si>
  <si>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</si>
  <si>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</si>
  <si>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</si>
  <si>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</si>
  <si>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</si>
  <si>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</si>
  <si>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</si>
  <si>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</si>
  <si>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</si>
  <si>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</si>
  <si>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</si>
  <si>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</si>
  <si>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</si>
  <si>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</si>
  <si>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</si>
  <si>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</si>
  <si>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</si>
  <si>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</si>
  <si>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</si>
  <si>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</si>
  <si>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</si>
  <si>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</si>
  <si>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</si>
  <si>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</si>
  <si>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</si>
  <si>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</si>
  <si>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</si>
  <si>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</si>
  <si>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</si>
  <si>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</si>
  <si>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</si>
  <si>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</si>
  <si>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</si>
  <si>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</si>
  <si>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</si>
  <si>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</si>
  <si>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</si>
  <si>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</si>
  <si>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</si>
  <si>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</si>
  <si>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</si>
  <si>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</si>
  <si>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</si>
  <si>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</si>
  <si>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</si>
  <si>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</si>
  <si>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</si>
  <si>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</si>
  <si>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</si>
  <si>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</si>
  <si>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</si>
  <si>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</si>
  <si>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</si>
  <si>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</si>
  <si>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</si>
  <si>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</si>
  <si>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</si>
  <si>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</si>
  <si>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</si>
  <si>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</si>
  <si>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</si>
  <si>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</si>
  <si>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</si>
  <si>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</si>
  <si>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</si>
  <si>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</si>
  <si>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</si>
  <si>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</si>
  <si>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</si>
  <si>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</si>
  <si>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</si>
  <si>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</si>
  <si>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</si>
  <si>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</si>
  <si>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</si>
  <si>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</si>
  <si>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</si>
  <si>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</si>
  <si>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</si>
  <si>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</si>
  <si>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</si>
  <si>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</si>
  <si>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</si>
  <si>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</si>
  <si>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</si>
  <si>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</si>
  <si>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</si>
  <si>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</si>
  <si>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</si>
  <si>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</si>
  <si>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</si>
  <si>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</si>
  <si>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</si>
  <si>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</si>
  <si>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</si>
  <si>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</si>
  <si>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</si>
  <si>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</si>
  <si>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</si>
  <si>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</si>
  <si>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</si>
  <si>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</si>
  <si>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</si>
  <si>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</si>
  <si>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</si>
  <si>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</si>
  <si>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</si>
  <si>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</si>
  <si>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</si>
  <si>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</si>
  <si>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</si>
  <si>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</si>
  <si>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</si>
  <si>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</si>
  <si>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</si>
  <si>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</si>
  <si>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</si>
  <si>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</si>
  <si>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</si>
  <si>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</si>
  <si>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</si>
  <si>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</si>
  <si>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</si>
  <si>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</si>
  <si>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</si>
  <si>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</si>
  <si>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</si>
  <si>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</si>
  <si>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</si>
  <si>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</si>
  <si>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</si>
  <si>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</si>
  <si>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</si>
  <si>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</si>
  <si>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</si>
  <si>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</si>
  <si>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</si>
  <si>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</si>
  <si>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</si>
  <si>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</si>
  <si>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</si>
  <si>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</si>
  <si>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</si>
  <si>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</si>
  <si>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</si>
  <si>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</si>
  <si>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</si>
  <si>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</si>
  <si>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</si>
  <si>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</si>
  <si>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</si>
  <si>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</si>
  <si>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</si>
  <si>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</si>
  <si>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</si>
  <si>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</si>
  <si>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</si>
  <si>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</si>
  <si>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</si>
  <si>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</si>
  <si>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</si>
  <si>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</si>
  <si>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</si>
  <si>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</si>
  <si>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</si>
  <si>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</si>
  <si>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</si>
  <si>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</si>
  <si>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</si>
  <si>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</si>
  <si>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</si>
  <si>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</si>
  <si>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</si>
  <si>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</si>
  <si>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</si>
  <si>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</si>
  <si>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</si>
  <si>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</si>
  <si>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</si>
  <si>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</si>
  <si>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</si>
  <si>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</si>
  <si>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</si>
  <si>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</si>
  <si>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</si>
  <si>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</si>
  <si>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</si>
  <si>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</si>
  <si>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</si>
  <si>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</si>
  <si>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</si>
  <si>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</si>
  <si>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</si>
  <si>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</si>
  <si>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</si>
  <si>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</si>
  <si>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</si>
  <si>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</si>
  <si>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</si>
  <si>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</si>
  <si>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</si>
  <si>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</si>
  <si>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</si>
  <si>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</si>
  <si>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</si>
  <si>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</si>
  <si>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</si>
  <si>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</si>
  <si>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</si>
  <si>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</si>
  <si>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</si>
  <si>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</si>
  <si>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</si>
  <si>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</si>
  <si>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</si>
  <si>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</si>
  <si>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</si>
  <si>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</si>
  <si>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</si>
  <si>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</si>
  <si>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</si>
  <si>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</si>
  <si>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</si>
  <si>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</si>
  <si>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</si>
  <si>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</si>
  <si>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</si>
  <si>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</si>
  <si>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</si>
  <si>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</si>
  <si>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</si>
  <si>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</si>
  <si>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</si>
  <si>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</si>
  <si>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</si>
  <si>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</si>
  <si>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</si>
  <si>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</si>
  <si>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</si>
  <si>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</si>
  <si>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</si>
  <si>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</si>
  <si>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</si>
  <si>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</si>
  <si>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</si>
  <si>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</si>
  <si>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</si>
  <si>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</si>
  <si>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</si>
  <si>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</si>
  <si>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</si>
  <si>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</si>
  <si>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</si>
  <si>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</si>
  <si>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</si>
  <si>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</si>
  <si>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</si>
  <si>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</si>
  <si>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</si>
  <si>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</si>
  <si>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</si>
  <si>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</si>
  <si>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</si>
  <si>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</si>
  <si>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</si>
  <si>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</si>
  <si>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</si>
  <si>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</si>
  <si>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</si>
  <si>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</si>
  <si>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</si>
  <si>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</si>
  <si>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</si>
  <si>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</si>
  <si>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</si>
  <si>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</si>
  <si>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</si>
  <si>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</si>
  <si>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</si>
  <si>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</si>
  <si>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</si>
  <si>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</si>
  <si>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</si>
  <si>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</si>
  <si>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</si>
  <si>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</si>
  <si>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</si>
  <si>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</si>
  <si>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</si>
  <si>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</si>
  <si>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</si>
  <si>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</si>
  <si>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</si>
  <si>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</si>
  <si>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</si>
  <si>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</si>
  <si>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</si>
  <si>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</si>
  <si>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</si>
  <si>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</si>
  <si>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</si>
  <si>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</si>
  <si>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</si>
  <si>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</si>
  <si>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</si>
  <si>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</si>
  <si>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</si>
  <si>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</si>
  <si>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</si>
  <si>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</si>
  <si>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</si>
  <si>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</si>
  <si>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</si>
  <si>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</si>
  <si>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</si>
  <si>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</si>
  <si>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</si>
  <si>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</si>
  <si>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</si>
  <si>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</si>
  <si>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</si>
  <si>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</si>
  <si>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</si>
  <si>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</si>
  <si>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</si>
  <si>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</si>
  <si>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</si>
  <si>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</si>
  <si>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</si>
  <si>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</si>
  <si>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</si>
  <si>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</si>
  <si>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</si>
  <si>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</si>
  <si>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</si>
  <si>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</si>
  <si>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</si>
  <si>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</si>
  <si>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</si>
  <si>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</si>
  <si>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</si>
  <si>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</si>
  <si>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</si>
  <si>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</si>
  <si>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</si>
  <si>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</si>
  <si>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</si>
  <si>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</si>
  <si>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</si>
  <si>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</si>
  <si>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</si>
  <si>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</si>
  <si>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</si>
  <si>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</si>
  <si>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</si>
  <si>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</si>
  <si>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</si>
  <si>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</si>
  <si>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</si>
  <si>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</si>
  <si>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</si>
  <si>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</si>
  <si>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</si>
  <si>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</si>
  <si>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</si>
  <si>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</si>
  <si>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</si>
  <si>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</si>
  <si>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</si>
  <si>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</si>
  <si>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</si>
  <si>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</si>
  <si>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</si>
  <si>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</si>
  <si>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</si>
  <si>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</si>
  <si>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</si>
  <si>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</si>
  <si>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</si>
  <si>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</si>
  <si>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</si>
  <si>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</si>
  <si>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</si>
  <si>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</si>
  <si>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</si>
  <si>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</si>
  <si>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</si>
  <si>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</si>
  <si>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</si>
  <si>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</si>
  <si>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</si>
  <si>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</si>
  <si>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</si>
  <si>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</si>
  <si>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</si>
  <si>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</si>
  <si>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</si>
  <si>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</si>
  <si>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</si>
  <si>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</si>
  <si>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</si>
  <si>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</si>
  <si>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</si>
  <si>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</si>
  <si>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</si>
  <si>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</si>
  <si>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</si>
  <si>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</si>
  <si>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</si>
  <si>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</si>
  <si>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</si>
  <si>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</si>
  <si>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</si>
  <si>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</si>
  <si>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</si>
  <si>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</si>
  <si>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</si>
  <si>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</si>
  <si>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</si>
  <si>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</si>
  <si>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</si>
  <si>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</si>
  <si>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</si>
  <si>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</si>
  <si>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</si>
  <si>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</si>
  <si>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</si>
  <si>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</si>
  <si>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</si>
  <si>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</si>
  <si>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</si>
  <si>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</si>
  <si>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</si>
  <si>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</si>
  <si>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</si>
  <si>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</si>
  <si>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</si>
  <si>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</si>
  <si>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</si>
  <si>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</si>
  <si>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</si>
  <si>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</si>
  <si>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</si>
  <si>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</si>
  <si>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</si>
  <si>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</si>
  <si>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</si>
  <si>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</si>
  <si>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</si>
  <si>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</si>
  <si>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</si>
  <si>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</si>
  <si>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</si>
  <si>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</si>
  <si>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</si>
  <si>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</si>
  <si>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</si>
  <si>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</si>
  <si>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</si>
  <si>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</si>
  <si>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</si>
  <si>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</si>
  <si>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</si>
  <si>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</si>
  <si>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</si>
  <si>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</si>
  <si>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</si>
  <si>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</si>
  <si>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</si>
  <si>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</si>
  <si>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</si>
  <si>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</si>
  <si>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</si>
  <si>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</si>
  <si>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</si>
  <si>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</si>
  <si>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</si>
  <si>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</si>
  <si>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</si>
  <si>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</si>
  <si>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</si>
  <si>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</si>
  <si>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</si>
  <si>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</si>
  <si>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</si>
  <si>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</si>
  <si>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</si>
  <si>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</si>
  <si>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</si>
  <si>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</si>
  <si>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</si>
  <si>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</si>
  <si>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</si>
  <si>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</si>
  <si>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</si>
  <si>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</si>
  <si>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</si>
  <si>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</si>
  <si>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</si>
  <si>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</si>
  <si>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</si>
  <si>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</si>
  <si>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</si>
  <si>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</si>
  <si>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</si>
  <si>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</si>
  <si>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</si>
  <si>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</si>
  <si>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</si>
  <si>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</si>
  <si>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</si>
  <si>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</si>
  <si>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</si>
  <si>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</si>
  <si>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</si>
  <si>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</si>
  <si>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</si>
  <si>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</si>
  <si>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</si>
  <si>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</si>
  <si>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</si>
  <si>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</si>
  <si>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</si>
  <si>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</si>
  <si>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</si>
  <si>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</si>
  <si>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</si>
  <si>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</si>
  <si>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</si>
  <si>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</si>
  <si>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</si>
  <si>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</si>
  <si>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</si>
  <si>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</si>
  <si>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</si>
  <si>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</si>
  <si>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</si>
  <si>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</si>
  <si>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</si>
  <si>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</si>
  <si>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</si>
  <si>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</si>
  <si>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</si>
  <si>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</si>
  <si>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</si>
  <si>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</si>
  <si>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</si>
  <si>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</si>
  <si>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</si>
  <si>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</si>
  <si>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</si>
  <si>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</si>
  <si>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</si>
  <si>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</si>
  <si>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</si>
  <si>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</si>
  <si>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</si>
  <si>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</si>
  <si>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</si>
  <si>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</si>
  <si>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</si>
  <si>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</si>
  <si>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</si>
  <si>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</si>
  <si>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</si>
  <si>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</si>
  <si>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</si>
  <si>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</si>
  <si>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</si>
  <si>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</si>
  <si>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</si>
  <si>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</si>
  <si>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</si>
  <si>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</si>
  <si>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</si>
  <si>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</si>
  <si>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</si>
  <si>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</si>
  <si>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</si>
  <si>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</si>
  <si>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</si>
  <si>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</si>
  <si>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</si>
  <si>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</si>
  <si>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</si>
  <si>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</si>
  <si>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</si>
  <si>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</si>
  <si>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</si>
  <si>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</si>
  <si>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</si>
  <si>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</si>
  <si>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</si>
  <si>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</si>
  <si>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</si>
  <si>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</si>
  <si>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</si>
  <si>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</si>
  <si>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</si>
  <si>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</si>
  <si>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</si>
  <si>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</si>
  <si>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</si>
  <si>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</si>
  <si>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</si>
  <si>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</si>
  <si>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</si>
  <si>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</si>
  <si>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</si>
  <si>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</si>
  <si>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</si>
  <si>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</si>
  <si>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</si>
  <si>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</si>
  <si>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</si>
  <si>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</si>
  <si>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</si>
  <si>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</si>
  <si>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</si>
  <si>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</si>
  <si>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</si>
  <si>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</si>
  <si>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</si>
  <si>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</si>
  <si>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</si>
  <si>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</si>
  <si>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</si>
  <si>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</si>
  <si>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</si>
  <si>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</si>
  <si>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</si>
  <si>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</si>
  <si>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</si>
  <si>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</si>
  <si>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</si>
  <si>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</si>
  <si>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</si>
  <si>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</si>
  <si>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</si>
  <si>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</si>
  <si>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</si>
  <si>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</si>
  <si>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</si>
  <si>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</si>
  <si>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</si>
  <si>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</si>
  <si>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</si>
  <si>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</si>
  <si>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</si>
  <si>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</si>
  <si>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</si>
  <si>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</si>
  <si>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</si>
  <si>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</si>
  <si>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</si>
  <si>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</si>
  <si>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</si>
  <si>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</si>
  <si>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</si>
  <si>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</si>
  <si>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</si>
  <si>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</si>
  <si>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</si>
  <si>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</si>
  <si>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</si>
  <si>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</si>
  <si>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</si>
  <si>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</si>
  <si>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</si>
  <si>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</si>
  <si>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</si>
  <si>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</si>
  <si>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</si>
  <si>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</si>
  <si>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</si>
  <si>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</si>
  <si>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</si>
  <si>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</si>
  <si>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</si>
  <si>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</si>
  <si>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</si>
  <si>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</si>
  <si>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</si>
  <si>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</si>
  <si>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</si>
  <si>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</si>
  <si>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</si>
  <si>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</si>
  <si>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</si>
  <si>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</si>
  <si>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</si>
  <si>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</si>
  <si>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</si>
  <si>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</si>
  <si>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</si>
  <si>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</si>
  <si>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</si>
  <si>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</si>
  <si>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</si>
  <si>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</si>
  <si>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</si>
  <si>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</si>
  <si>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</si>
  <si>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</si>
  <si>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</si>
  <si>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</si>
  <si>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</si>
  <si>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</si>
  <si>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</si>
  <si>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</si>
  <si>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</si>
  <si>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</si>
  <si>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</si>
  <si>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</si>
  <si>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</si>
  <si>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</si>
  <si>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</si>
  <si>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</si>
  <si>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</si>
  <si>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</si>
  <si>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</si>
  <si>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</si>
  <si>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</si>
  <si>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</si>
  <si>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</si>
  <si>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</si>
  <si>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</si>
  <si>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</si>
  <si>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</si>
  <si>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</si>
  <si>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</si>
  <si>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</si>
  <si>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</si>
  <si>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</si>
  <si>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</si>
  <si>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</si>
  <si>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</si>
  <si>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</si>
  <si>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</si>
  <si>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</si>
  <si>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</si>
  <si>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</si>
  <si>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</si>
  <si>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</si>
  <si>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</si>
  <si>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</si>
  <si>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</si>
  <si>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</si>
  <si>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</si>
  <si>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</si>
  <si>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</si>
  <si>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</si>
  <si>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</si>
  <si>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</si>
  <si>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</si>
  <si>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</si>
  <si>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</si>
  <si>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</si>
  <si>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</si>
  <si>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</si>
  <si>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</si>
  <si>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</si>
  <si>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</si>
  <si>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</si>
  <si>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</si>
  <si>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</si>
  <si>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</si>
  <si>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</si>
  <si>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</si>
  <si>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</si>
  <si>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</si>
  <si>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</si>
  <si>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</si>
  <si>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</si>
  <si>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</si>
  <si>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</si>
  <si>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</si>
  <si>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</si>
  <si>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</si>
  <si>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</si>
  <si>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</si>
  <si>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</si>
  <si>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</si>
  <si>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</si>
  <si>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</si>
  <si>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</si>
  <si>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</si>
  <si>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</si>
  <si>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</si>
  <si>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</si>
  <si>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</si>
  <si>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</si>
  <si>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</si>
  <si>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</si>
  <si>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</si>
  <si>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</si>
  <si>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</si>
  <si>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</si>
  <si>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</si>
  <si>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</si>
  <si>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</si>
  <si>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</si>
  <si>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</si>
  <si>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</si>
  <si>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</si>
  <si>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</si>
  <si>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</si>
  <si>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</si>
  <si>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</si>
  <si>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</si>
  <si>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</si>
  <si>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</si>
  <si>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</si>
  <si>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</si>
  <si>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</si>
  <si>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</si>
  <si>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</si>
  <si>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</si>
  <si>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</si>
  <si>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</si>
  <si>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</si>
  <si>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</si>
  <si>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</si>
  <si>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</si>
  <si>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</si>
  <si>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</si>
  <si>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</si>
  <si>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</si>
  <si>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</si>
  <si>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</si>
  <si>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</si>
  <si>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</si>
  <si>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</si>
  <si>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</si>
  <si>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</si>
  <si>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</si>
  <si>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</si>
  <si>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</si>
  <si>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</si>
  <si>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</si>
  <si>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</si>
  <si>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</si>
  <si>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</si>
  <si>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</si>
  <si>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</si>
  <si>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</si>
  <si>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</si>
  <si>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</si>
  <si>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</si>
  <si>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</si>
  <si>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</si>
  <si>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</si>
  <si>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</si>
  <si>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</si>
  <si>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</si>
  <si>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</si>
  <si>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</si>
  <si>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</si>
  <si>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</si>
  <si>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</si>
  <si>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</si>
  <si>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</si>
  <si>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</si>
  <si>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</si>
  <si>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</si>
  <si>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</si>
  <si>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</si>
  <si>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</si>
  <si>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</si>
  <si>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</si>
  <si>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</si>
  <si>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</si>
  <si>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</si>
  <si>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</si>
  <si>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</si>
  <si>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</si>
  <si>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</si>
  <si>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</si>
  <si>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</si>
  <si>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</si>
  <si>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</si>
  <si>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</si>
  <si>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</si>
  <si>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</si>
  <si>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</si>
  <si>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</si>
  <si>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</si>
  <si>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</si>
  <si>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</si>
  <si>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</si>
  <si>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</si>
  <si>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</si>
  <si>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</si>
  <si>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</si>
  <si>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</si>
  <si>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</si>
  <si>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</si>
  <si>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</si>
  <si>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</si>
  <si>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</si>
  <si>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</si>
  <si>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</si>
  <si>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</si>
  <si>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</si>
  <si>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</si>
  <si>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</si>
  <si>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</si>
  <si>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</si>
  <si>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</si>
  <si>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</si>
  <si>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</si>
  <si>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</si>
  <si>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</si>
  <si>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</si>
  <si>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</si>
  <si>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</si>
  <si>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</si>
  <si>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</si>
  <si>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</si>
  <si>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</si>
  <si>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</si>
  <si>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</si>
  <si>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</si>
  <si>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</si>
  <si>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</si>
  <si>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</si>
  <si>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</si>
  <si>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</si>
  <si>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</si>
  <si>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</si>
  <si>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</si>
  <si>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</si>
  <si>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</si>
  <si>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</si>
  <si>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</si>
  <si>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</si>
  <si>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</si>
  <si>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</si>
  <si>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</si>
  <si>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</si>
  <si>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</si>
  <si>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</si>
  <si>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</si>
  <si>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</si>
  <si>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</si>
  <si>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</si>
  <si>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</si>
  <si>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</si>
  <si>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</si>
  <si>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</si>
  <si>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</si>
  <si>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</si>
  <si>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</si>
  <si>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</si>
  <si>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</si>
  <si>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</si>
  <si>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</si>
  <si>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</si>
  <si>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</si>
  <si>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</si>
  <si>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</si>
  <si>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</si>
  <si>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</si>
  <si>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</si>
  <si>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</si>
  <si>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</si>
  <si>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</si>
  <si>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</si>
  <si>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</si>
  <si>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</si>
  <si>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</si>
  <si>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</si>
  <si>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</si>
  <si>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</si>
  <si>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</si>
  <si>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</si>
  <si>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</si>
  <si>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</si>
  <si>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</si>
  <si>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</si>
  <si>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</si>
  <si>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</si>
  <si>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</si>
  <si>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</si>
  <si>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</si>
  <si>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</si>
  <si>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</si>
  <si>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</si>
  <si>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</si>
  <si>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</si>
  <si>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</si>
  <si>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</si>
  <si>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</si>
  <si>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</si>
  <si>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</si>
  <si>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</si>
  <si>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</si>
  <si>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</si>
  <si>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</si>
  <si>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</si>
  <si>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</si>
  <si>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</si>
  <si>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</si>
  <si>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</si>
  <si>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</si>
  <si>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</si>
  <si>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</si>
  <si>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</si>
  <si>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</si>
  <si>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</si>
  <si>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</si>
  <si>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</si>
  <si>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</si>
  <si>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</si>
  <si>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</si>
  <si>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</si>
  <si>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</si>
  <si>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</si>
  <si>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</si>
  <si>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</si>
  <si>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</si>
  <si>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</si>
  <si>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</si>
  <si>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</si>
  <si>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</si>
  <si>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</si>
  <si>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</si>
  <si>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</si>
  <si>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</si>
  <si>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</si>
  <si>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</si>
  <si>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</si>
  <si>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</si>
  <si>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</si>
  <si>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</si>
  <si>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</si>
  <si>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</si>
  <si>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</si>
  <si>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</si>
  <si>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</si>
  <si>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</si>
  <si>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</si>
  <si>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</si>
  <si>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</si>
  <si>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</si>
  <si>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</si>
  <si>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</si>
  <si>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</si>
  <si>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</si>
  <si>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</si>
  <si>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</si>
  <si>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</si>
  <si>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</si>
  <si>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</si>
  <si>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</si>
  <si>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</si>
  <si>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</si>
  <si>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</si>
  <si>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</si>
  <si>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</si>
  <si>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</si>
  <si>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</si>
  <si>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</si>
  <si>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</si>
  <si>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</si>
  <si>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</si>
  <si>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</si>
  <si>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</si>
  <si>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</si>
  <si>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</si>
  <si>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</si>
  <si>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</si>
  <si>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</si>
  <si>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</si>
  <si>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</si>
  <si>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</si>
  <si>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</si>
  <si>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</si>
  <si>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</si>
  <si>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</si>
  <si>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</si>
  <si>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</si>
  <si>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</si>
  <si>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</si>
  <si>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</si>
  <si>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</si>
  <si>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</si>
  <si>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</si>
  <si>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</si>
  <si>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</si>
  <si>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</si>
  <si>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</si>
  <si>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</si>
  <si>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</si>
  <si>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</si>
  <si>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</si>
  <si>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</si>
  <si>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</si>
  <si>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</si>
  <si>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</si>
  <si>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</si>
  <si>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</si>
  <si>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</si>
  <si>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</si>
  <si>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</si>
  <si>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</si>
  <si>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</si>
  <si>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</si>
  <si>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</si>
  <si>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</si>
  <si>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</si>
  <si>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</si>
  <si>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</si>
  <si>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</si>
  <si>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</si>
  <si>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</si>
  <si>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</si>
  <si>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</si>
  <si>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</si>
  <si>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</si>
  <si>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</si>
  <si>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</si>
  <si>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</si>
  <si>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</si>
  <si>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</si>
  <si>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</si>
  <si>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</si>
  <si>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</si>
  <si>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</si>
  <si>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</si>
  <si>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</si>
  <si>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</si>
  <si>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</si>
  <si>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</si>
  <si>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</si>
  <si>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</si>
  <si>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</si>
  <si>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</si>
  <si>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</si>
  <si>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</si>
  <si>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</si>
  <si>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</si>
  <si>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</si>
  <si>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</si>
  <si>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</si>
  <si>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</si>
  <si>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</si>
  <si>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</si>
  <si>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</si>
  <si>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</si>
  <si>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</si>
  <si>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</si>
  <si>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</si>
  <si>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</si>
  <si>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</si>
  <si>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</si>
  <si>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</si>
  <si>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</si>
  <si>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</si>
  <si>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</si>
  <si>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</si>
  <si>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</si>
  <si>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</si>
  <si>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</si>
  <si>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</si>
  <si>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</si>
  <si>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</si>
  <si>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</si>
  <si>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</si>
  <si>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</si>
  <si>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</si>
  <si>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</si>
  <si>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</si>
  <si>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</si>
  <si>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</si>
  <si>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</si>
  <si>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</si>
  <si>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</si>
  <si>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</si>
  <si>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</si>
  <si>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</si>
  <si>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</si>
  <si>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</si>
  <si>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</si>
  <si>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</si>
  <si>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</si>
  <si>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</si>
  <si>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</si>
  <si>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</si>
  <si>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</si>
  <si>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</si>
  <si>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</si>
  <si>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</si>
  <si>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</si>
  <si>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</si>
  <si>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</si>
  <si>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</si>
  <si>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</si>
  <si>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</si>
  <si>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</si>
  <si>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</si>
  <si>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</si>
  <si>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</si>
  <si>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</si>
  <si>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</si>
  <si>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</si>
  <si>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</si>
  <si>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</si>
  <si>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</si>
  <si>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</si>
  <si>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</si>
  <si>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</si>
  <si>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</si>
  <si>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</si>
  <si>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</si>
  <si>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</si>
  <si>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</si>
  <si>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</si>
  <si>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</si>
  <si>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</si>
  <si>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</si>
  <si>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</si>
  <si>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</si>
  <si>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</si>
  <si>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</si>
  <si>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</si>
  <si>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</si>
  <si>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</si>
  <si>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</si>
  <si>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</si>
  <si>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</si>
  <si>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</si>
  <si>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</si>
  <si>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</si>
  <si>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</si>
  <si>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</si>
  <si>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</si>
  <si>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</si>
  <si>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</si>
  <si>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</si>
  <si>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</si>
  <si>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</si>
  <si>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</si>
  <si>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</si>
  <si>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</si>
  <si>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</si>
  <si>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</si>
  <si>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</si>
  <si>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</si>
  <si>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</si>
  <si>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</si>
  <si>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</si>
  <si>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</si>
  <si>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</si>
  <si>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</si>
  <si>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</si>
  <si>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</si>
  <si>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</si>
  <si>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</si>
  <si>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</si>
  <si>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</si>
  <si>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</si>
  <si>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</si>
  <si>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</si>
  <si>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</si>
  <si>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</si>
  <si>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</si>
  <si>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</si>
  <si>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</si>
  <si>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</si>
  <si>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</si>
  <si>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</si>
  <si>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</si>
  <si>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</si>
  <si>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</si>
  <si>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</si>
  <si>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</si>
  <si>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</si>
  <si>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</si>
  <si>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</si>
  <si>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</si>
  <si>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</si>
  <si>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</si>
  <si>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</si>
  <si>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</si>
  <si>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</si>
  <si>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</si>
  <si>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</si>
  <si>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</si>
  <si>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</si>
  <si>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</si>
  <si>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</si>
  <si>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</si>
  <si>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</si>
  <si>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</si>
  <si>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</si>
  <si>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</si>
  <si>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</si>
  <si>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</si>
  <si>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</si>
  <si>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</si>
  <si>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</si>
  <si>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</si>
  <si>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</si>
  <si>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</si>
  <si>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</si>
  <si>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</si>
  <si>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</si>
  <si>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</si>
  <si>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</si>
  <si>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</si>
  <si>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</si>
  <si>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</si>
  <si>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</si>
  <si>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</si>
  <si>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</si>
  <si>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</si>
  <si>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</si>
  <si>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</si>
  <si>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</si>
  <si>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</si>
  <si>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</si>
  <si>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</si>
  <si>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</si>
  <si>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</si>
  <si>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</si>
  <si>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</si>
  <si>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</si>
  <si>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</si>
  <si>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</si>
  <si>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</si>
  <si>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</si>
  <si>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</si>
  <si>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</si>
  <si>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</si>
  <si>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</si>
  <si>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</si>
  <si>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</si>
  <si>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</si>
  <si>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</si>
  <si>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</si>
  <si>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</si>
  <si>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</si>
  <si>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</si>
  <si>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</si>
  <si>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</si>
  <si>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</si>
  <si>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</si>
  <si>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</si>
  <si>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</si>
  <si>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</si>
  <si>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</si>
  <si>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</si>
  <si>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</si>
  <si>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</si>
  <si>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</si>
  <si>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</si>
  <si>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</si>
  <si>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</si>
  <si>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</si>
  <si>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</si>
  <si>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</si>
  <si>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</si>
  <si>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</si>
  <si>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</si>
  <si>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</si>
  <si>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</si>
  <si>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</si>
  <si>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</si>
  <si>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</si>
  <si>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</si>
  <si>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</si>
  <si>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</si>
  <si>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</si>
  <si>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</si>
  <si>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</si>
  <si>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</si>
  <si>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</si>
  <si>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</si>
  <si>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</si>
  <si>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</si>
  <si>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</si>
  <si>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</si>
  <si>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</si>
  <si>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</si>
  <si>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</si>
  <si>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</si>
  <si>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</si>
  <si>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</si>
  <si>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</si>
  <si>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</si>
  <si>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</si>
  <si>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</si>
  <si>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</si>
  <si>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</si>
  <si>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</si>
  <si>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</si>
  <si>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</si>
  <si>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</si>
  <si>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</si>
  <si>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</si>
  <si>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</si>
  <si>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</si>
  <si>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</si>
  <si>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</si>
  <si>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</si>
  <si>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</si>
  <si>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</si>
  <si>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</si>
  <si>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</si>
  <si>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</si>
  <si>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</si>
  <si>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</si>
  <si>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</si>
  <si>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</si>
  <si>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</si>
  <si>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</si>
  <si>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</si>
  <si>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</si>
  <si>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</si>
  <si>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</si>
  <si>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</si>
  <si>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</si>
  <si>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</si>
  <si>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</si>
  <si>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</si>
  <si>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</si>
  <si>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</si>
  <si>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</si>
  <si>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</si>
  <si>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</si>
  <si>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</si>
  <si>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</si>
  <si>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</si>
  <si>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</si>
  <si>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</si>
  <si>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</si>
  <si>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</si>
  <si>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</si>
  <si>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</si>
  <si>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</si>
  <si>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</si>
  <si>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</si>
  <si>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</si>
  <si>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</si>
  <si>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</si>
  <si>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</si>
  <si>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</si>
  <si>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</si>
  <si>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</si>
  <si>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</si>
  <si>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</si>
  <si>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</si>
  <si>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</si>
  <si>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</si>
  <si>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</si>
  <si>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</si>
  <si>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</si>
  <si>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</si>
  <si>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</si>
  <si>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</si>
  <si>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</si>
  <si>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</si>
  <si>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</si>
  <si>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</si>
  <si>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</si>
  <si>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</si>
  <si>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</si>
  <si>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</si>
  <si>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</si>
  <si>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</si>
  <si>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</si>
  <si>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</si>
  <si>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</si>
  <si>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</si>
  <si>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</si>
  <si>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</si>
  <si>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</si>
  <si>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</si>
  <si>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</si>
  <si>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</si>
  <si>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</si>
  <si>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</si>
  <si>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</si>
  <si>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</si>
  <si>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</si>
  <si>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</si>
  <si>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</si>
  <si>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</si>
  <si>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</si>
  <si>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</si>
  <si>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</si>
  <si>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</si>
  <si>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</si>
  <si>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</si>
  <si>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</si>
  <si>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</si>
  <si>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</si>
  <si>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</si>
  <si>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</si>
  <si>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</si>
  <si>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</si>
  <si>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</si>
  <si>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</si>
  <si>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</si>
  <si>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</si>
  <si>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</si>
  <si>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</si>
  <si>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</si>
  <si>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</si>
  <si>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</si>
  <si>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</si>
  <si>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</si>
  <si>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</si>
  <si>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</si>
  <si>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</si>
  <si>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</si>
  <si>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</si>
  <si>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</si>
  <si>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</si>
  <si>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</si>
  <si>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</si>
  <si>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</si>
  <si>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</si>
  <si>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</si>
  <si>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</si>
  <si>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</si>
  <si>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</si>
  <si>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</si>
  <si>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</si>
  <si>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</si>
  <si>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</si>
  <si>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</si>
  <si>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</si>
  <si>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</si>
  <si>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</si>
  <si>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</si>
  <si>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</si>
  <si>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</si>
  <si>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</si>
  <si>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</si>
  <si>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</si>
  <si>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</si>
  <si>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</si>
  <si>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</si>
  <si>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</si>
  <si>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</si>
  <si>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</si>
  <si>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</si>
  <si>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</si>
  <si>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</si>
  <si>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</si>
  <si>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</si>
  <si>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</si>
  <si>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</si>
  <si>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</si>
  <si>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</si>
  <si>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</si>
  <si>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</si>
  <si>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</si>
  <si>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</si>
  <si>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</si>
  <si>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</si>
  <si>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</si>
  <si>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</si>
  <si>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</si>
  <si>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</si>
  <si>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</si>
  <si>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</si>
  <si>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</si>
  <si>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</si>
  <si>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</si>
  <si>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</si>
  <si>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</si>
  <si>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</si>
  <si>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</si>
  <si>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</si>
  <si>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</si>
  <si>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</si>
  <si>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</si>
  <si>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</si>
  <si>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</si>
  <si>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</si>
  <si>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</si>
  <si>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</si>
  <si>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</si>
  <si>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</si>
  <si>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</si>
  <si>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</si>
  <si>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</si>
  <si>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</si>
  <si>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</si>
  <si>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</si>
  <si>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</si>
  <si>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</si>
  <si>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</si>
  <si>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</si>
  <si>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</si>
  <si>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</si>
  <si>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</si>
  <si>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</si>
  <si>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</si>
  <si>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</si>
  <si>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</si>
  <si>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</si>
  <si>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</si>
  <si>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</si>
  <si>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</si>
  <si>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</si>
  <si>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</si>
  <si>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</si>
  <si>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</si>
  <si>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</si>
  <si>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</si>
  <si>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</si>
  <si>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</si>
  <si>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</si>
  <si>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</si>
  <si>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</si>
  <si>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</si>
  <si>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</si>
  <si>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</si>
  <si>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</si>
  <si>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</si>
  <si>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</si>
  <si>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</si>
  <si>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</si>
  <si>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</si>
  <si>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</si>
  <si>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</si>
  <si>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</si>
  <si>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</si>
  <si>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</si>
  <si>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</si>
  <si>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</si>
  <si>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</si>
  <si>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</si>
  <si>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</si>
  <si>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</si>
  <si>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</si>
  <si>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</si>
  <si>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</si>
  <si>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</si>
  <si>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</si>
  <si>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</si>
  <si>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</si>
  <si>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</si>
  <si>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</si>
  <si>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</si>
  <si>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</si>
  <si>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</si>
  <si>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</si>
  <si>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</si>
  <si>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</si>
  <si>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</si>
  <si>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</si>
  <si>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</si>
  <si>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</si>
  <si>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</si>
  <si>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</si>
  <si>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</si>
  <si>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</si>
  <si>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</si>
  <si>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</si>
  <si>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</si>
  <si>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</si>
  <si>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</si>
  <si>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</si>
  <si>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</si>
  <si>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</si>
  <si>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</si>
  <si>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</si>
  <si>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</si>
  <si>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</si>
  <si>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</si>
  <si>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</si>
  <si>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</si>
  <si>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</si>
  <si>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</si>
  <si>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</si>
  <si>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</si>
  <si>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</si>
  <si>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</si>
  <si>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</si>
  <si>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</si>
  <si>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</si>
  <si>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</si>
  <si>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</si>
  <si>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</si>
  <si>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</si>
  <si>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</si>
  <si>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</si>
  <si>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</si>
  <si>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</si>
  <si>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</si>
  <si>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</si>
  <si>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</si>
  <si>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</si>
  <si>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</si>
  <si>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</si>
  <si>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</si>
  <si>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</si>
  <si>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</si>
  <si>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</si>
  <si>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</si>
  <si>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</si>
  <si>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</si>
  <si>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</si>
  <si>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</si>
  <si>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</si>
  <si>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</si>
  <si>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</si>
  <si>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</si>
  <si>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</si>
  <si>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</si>
  <si>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</si>
  <si>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</si>
  <si>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</si>
  <si>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</si>
  <si>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</si>
  <si>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</si>
  <si>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</si>
  <si>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</si>
  <si>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</si>
  <si>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</si>
  <si>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</si>
  <si>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</si>
  <si>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</si>
  <si>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</si>
  <si>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</si>
  <si>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</si>
  <si>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</si>
  <si>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</si>
  <si>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</si>
  <si>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</si>
  <si>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</si>
  <si>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</si>
  <si>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</si>
  <si>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</si>
  <si>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</si>
  <si>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</si>
  <si>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</si>
  <si>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</si>
  <si>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</si>
  <si>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</si>
  <si>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</si>
  <si>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</si>
  <si>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</si>
  <si>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</si>
  <si>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</si>
  <si>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</si>
  <si>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</si>
  <si>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</si>
  <si>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</si>
  <si>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</si>
  <si>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</si>
  <si>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</si>
  <si>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</si>
  <si>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</si>
  <si>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</si>
  <si>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</si>
  <si>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</si>
  <si>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</si>
  <si>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</si>
  <si>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</si>
  <si>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</si>
  <si>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</si>
  <si>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</si>
  <si>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</si>
  <si>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</si>
  <si>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</si>
  <si>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</si>
  <si>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</si>
  <si>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</si>
  <si>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</si>
  <si>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</si>
  <si>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</si>
  <si>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</si>
  <si>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</si>
  <si>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</si>
  <si>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</si>
  <si>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</si>
  <si>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</si>
  <si>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</si>
  <si>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</si>
  <si>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</si>
  <si>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</si>
  <si>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</si>
  <si>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</si>
  <si>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</si>
  <si>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</si>
  <si>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</si>
  <si>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</si>
  <si>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</si>
  <si>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</si>
  <si>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</si>
  <si>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</si>
  <si>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</si>
  <si>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</si>
  <si>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</si>
  <si>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</si>
  <si>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</si>
  <si>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</si>
  <si>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</si>
  <si>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</si>
  <si>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</si>
  <si>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</si>
  <si>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</si>
  <si>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</si>
  <si>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</si>
  <si>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</si>
  <si>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</si>
  <si>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</si>
  <si>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</si>
  <si>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</si>
  <si>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</si>
  <si>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</si>
  <si>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</si>
  <si>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</si>
  <si>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</si>
  <si>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</si>
  <si>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</si>
  <si>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</si>
  <si>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</si>
  <si>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</si>
  <si>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</si>
  <si>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</si>
  <si>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</si>
  <si>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</si>
  <si>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</si>
  <si>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</si>
  <si>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</si>
  <si>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</si>
  <si>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</si>
  <si>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</si>
  <si>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</si>
  <si>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</si>
  <si>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</si>
  <si>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</si>
  <si>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</si>
  <si>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</si>
  <si>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</si>
  <si>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</si>
  <si>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</si>
  <si>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</si>
  <si>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</si>
  <si>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</si>
  <si>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</si>
  <si>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</si>
  <si>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</si>
  <si>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</si>
  <si>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</si>
  <si>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</si>
  <si>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</si>
  <si>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</si>
  <si>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</si>
  <si>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</si>
  <si>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</si>
  <si>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</si>
  <si>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</si>
  <si>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</si>
  <si>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</si>
  <si>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</si>
  <si>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</si>
  <si>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</si>
  <si>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</si>
  <si>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</si>
  <si>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</si>
  <si>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</si>
  <si>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</si>
  <si>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</si>
  <si>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</si>
  <si>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</si>
  <si>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</si>
  <si>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</si>
  <si>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</si>
  <si>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</si>
  <si>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</si>
  <si>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</si>
  <si>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</si>
  <si>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</si>
  <si>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</si>
  <si>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</si>
  <si>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</si>
  <si>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</si>
  <si>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</si>
  <si>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</si>
  <si>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</si>
  <si>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</si>
  <si>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</si>
  <si>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</si>
  <si>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</si>
  <si>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</si>
  <si>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</si>
  <si>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</si>
  <si>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</si>
  <si>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</si>
  <si>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</si>
  <si>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</si>
  <si>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</si>
  <si>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</si>
  <si>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</si>
  <si>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</si>
  <si>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</si>
  <si>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</si>
  <si>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</si>
  <si>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</si>
  <si>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</si>
  <si>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</si>
  <si>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</si>
  <si>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</si>
  <si>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</si>
  <si>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</si>
  <si>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</si>
  <si>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</si>
  <si>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</si>
  <si>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</si>
  <si>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</si>
  <si>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</si>
  <si>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</si>
  <si>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</si>
  <si>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</si>
  <si>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</si>
  <si>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</si>
  <si>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</si>
  <si>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</si>
  <si>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</si>
  <si>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</si>
  <si>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</si>
  <si>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</si>
  <si>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</si>
  <si>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</si>
  <si>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</si>
  <si>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</si>
  <si>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</si>
  <si>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</si>
  <si>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</si>
  <si>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</si>
  <si>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</si>
  <si>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</si>
  <si>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</si>
  <si>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</si>
  <si>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</si>
  <si>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</si>
  <si>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</si>
  <si>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</si>
  <si>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</si>
  <si>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</si>
  <si>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</si>
  <si>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</si>
  <si>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</si>
  <si>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</si>
  <si>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</si>
  <si>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</si>
  <si>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</si>
  <si>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</si>
  <si>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</si>
  <si>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</si>
  <si>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</si>
  <si>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</si>
  <si>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</si>
  <si>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</si>
  <si>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</si>
  <si>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</si>
  <si>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</si>
  <si>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</si>
  <si>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</si>
  <si>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</si>
  <si>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</si>
  <si>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</si>
  <si>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</si>
  <si>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</si>
  <si>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</si>
  <si>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</si>
  <si>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</si>
  <si>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</si>
  <si>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</si>
  <si>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</si>
  <si>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</si>
  <si>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</si>
  <si>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</si>
  <si>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</si>
  <si>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</si>
  <si>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</si>
  <si>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</si>
  <si>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</si>
  <si>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</si>
  <si>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</si>
  <si>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</si>
  <si>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</si>
  <si>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</si>
  <si>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</si>
  <si>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</si>
  <si>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</si>
  <si>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</si>
  <si>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</si>
  <si>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</si>
  <si>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</si>
  <si>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</si>
  <si>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</si>
  <si>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</si>
  <si>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</si>
  <si>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</si>
  <si>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</si>
  <si>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</si>
  <si>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</si>
  <si>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</si>
  <si>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</si>
  <si>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</si>
  <si>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</si>
  <si>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</si>
  <si>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</si>
  <si>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</si>
  <si>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</si>
  <si>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</si>
  <si>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</si>
  <si>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</si>
  <si>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</si>
  <si>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</si>
  <si>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</si>
  <si>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</si>
  <si>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</si>
  <si>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</si>
  <si>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</si>
  <si>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</si>
  <si>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</si>
  <si>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</si>
  <si>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</si>
  <si>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</si>
  <si>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</si>
  <si>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</si>
  <si>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</si>
  <si>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</si>
  <si>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</si>
  <si>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</si>
  <si>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</si>
  <si>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</si>
  <si>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</si>
  <si>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</si>
  <si>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</si>
  <si>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</si>
  <si>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</si>
  <si>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</si>
  <si>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</si>
  <si>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</si>
  <si>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</si>
  <si>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</si>
  <si>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</si>
  <si>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</si>
  <si>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</si>
  <si>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</si>
  <si>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</si>
  <si>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</si>
  <si>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</si>
  <si>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</si>
  <si>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</si>
  <si>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</si>
  <si>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</si>
  <si>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</si>
  <si>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</si>
  <si>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</si>
  <si>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</si>
  <si>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</si>
  <si>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</si>
  <si>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</si>
  <si>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</si>
  <si>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</si>
  <si>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</si>
  <si>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</si>
  <si>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</si>
  <si>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</si>
  <si>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</si>
  <si>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</si>
  <si>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</si>
  <si>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</si>
  <si>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</si>
  <si>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</si>
  <si>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</si>
  <si>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</si>
  <si>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</si>
  <si>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</si>
  <si>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</si>
  <si>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</si>
  <si>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</si>
  <si>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</si>
  <si>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</si>
  <si>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</si>
  <si>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</si>
  <si>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</si>
  <si>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</si>
  <si>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</si>
  <si>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</si>
  <si>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</si>
  <si>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</si>
  <si>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</si>
  <si>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</si>
  <si>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</si>
  <si>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</si>
  <si>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</si>
  <si>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</si>
  <si>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</si>
  <si>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</si>
  <si>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</si>
  <si>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</si>
  <si>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</si>
  <si>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</si>
  <si>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</si>
  <si>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</si>
  <si>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</si>
  <si>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</si>
  <si>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</si>
  <si>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</si>
  <si>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</si>
  <si>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</si>
  <si>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</si>
  <si>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</si>
  <si>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</si>
  <si>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</si>
  <si>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</si>
  <si>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</si>
  <si>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</si>
  <si>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</si>
  <si>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</si>
  <si>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</si>
  <si>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</si>
  <si>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</si>
  <si>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</si>
  <si>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</si>
  <si>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</si>
  <si>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</si>
  <si>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</si>
  <si>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</si>
  <si>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</si>
  <si>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</si>
  <si>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</si>
  <si>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</si>
  <si>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</si>
  <si>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</si>
  <si>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</si>
  <si>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</si>
  <si>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</si>
  <si>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</si>
  <si>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</si>
  <si>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</si>
  <si>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</si>
  <si>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</si>
  <si>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</si>
  <si>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</si>
  <si>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</si>
  <si>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</si>
  <si>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</si>
  <si>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</si>
  <si>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</si>
  <si>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</si>
  <si>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</si>
  <si>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</si>
  <si>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</si>
  <si>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</si>
  <si>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</si>
  <si>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</si>
  <si>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</si>
  <si>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</si>
  <si>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</si>
  <si>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</si>
  <si>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</si>
  <si>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</si>
  <si>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</si>
  <si>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</si>
  <si>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</si>
  <si>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</si>
  <si>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</si>
  <si>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</si>
  <si>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</si>
  <si>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</si>
  <si>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</si>
  <si>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</si>
  <si>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</si>
  <si>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</si>
  <si>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</si>
  <si>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</si>
  <si>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</si>
  <si>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</si>
  <si>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</si>
  <si>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</si>
  <si>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</si>
  <si>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</si>
  <si>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</si>
  <si>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</si>
  <si>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</si>
  <si>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</si>
  <si>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</si>
  <si>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</si>
  <si>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</si>
  <si>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</si>
  <si>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</si>
  <si>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</si>
  <si>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</si>
  <si>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</si>
  <si>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</si>
  <si>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</si>
  <si>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</si>
  <si>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</si>
  <si>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</si>
  <si>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</si>
  <si>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</si>
  <si>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</si>
  <si>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</si>
  <si>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</si>
  <si>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</si>
  <si>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</si>
  <si>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</si>
  <si>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</si>
  <si>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</si>
  <si>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</si>
  <si>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</si>
  <si>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</si>
  <si>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</si>
  <si>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</si>
  <si>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</si>
  <si>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</si>
  <si>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</si>
  <si>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</si>
  <si>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</si>
  <si>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</si>
  <si>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</si>
  <si>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</si>
  <si>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</si>
  <si>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</si>
  <si>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</si>
  <si>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</si>
  <si>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</si>
  <si>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</si>
  <si>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</si>
  <si>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</si>
  <si>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</si>
  <si>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</si>
  <si>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</si>
  <si>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</si>
  <si>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</si>
  <si>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</si>
  <si>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</si>
  <si>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</si>
  <si>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</si>
  <si>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</si>
  <si>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</si>
  <si>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</si>
  <si>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</si>
  <si>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</si>
  <si>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</si>
  <si>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</si>
  <si>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</si>
  <si>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</si>
  <si>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</si>
  <si>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</si>
  <si>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</si>
  <si>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</si>
  <si>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</si>
  <si>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</si>
  <si>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</si>
  <si>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</si>
  <si>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</si>
  <si>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</si>
  <si>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</si>
  <si>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</si>
  <si>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</si>
  <si>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</si>
  <si>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</si>
  <si>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</si>
  <si>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</si>
  <si>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</si>
  <si>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</si>
  <si>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</si>
  <si>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</si>
  <si>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</si>
  <si>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</si>
  <si>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</si>
  <si>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</si>
  <si>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</si>
  <si>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</si>
  <si>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</si>
  <si>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</si>
  <si>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</si>
  <si>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</si>
  <si>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</si>
  <si>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</si>
  <si>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</si>
  <si>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</si>
  <si>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</si>
  <si>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</si>
  <si>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</si>
  <si>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</si>
  <si>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</si>
  <si>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</si>
  <si>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</si>
  <si>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</si>
  <si>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</si>
  <si>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</si>
  <si>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</si>
  <si>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</si>
  <si>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</si>
  <si>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</si>
  <si>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</si>
  <si>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</si>
  <si>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</si>
  <si>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</si>
  <si>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</si>
  <si>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</si>
  <si>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</si>
  <si>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</si>
  <si>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</si>
  <si>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</si>
  <si>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</si>
  <si>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</si>
  <si>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</si>
  <si>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</si>
  <si>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</si>
  <si>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</si>
  <si>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</si>
  <si>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</si>
  <si>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</si>
  <si>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</si>
  <si>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</si>
  <si>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</si>
  <si>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</si>
  <si>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</si>
  <si>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</si>
  <si>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</si>
  <si>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</si>
  <si>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</si>
  <si>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</si>
  <si>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</si>
  <si>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</si>
  <si>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</si>
  <si>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</si>
  <si>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</si>
  <si>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</si>
  <si>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</si>
  <si>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</si>
  <si>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</si>
  <si>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</si>
  <si>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</si>
  <si>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</si>
  <si>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</si>
  <si>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</si>
  <si>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</si>
  <si>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</si>
  <si>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</si>
  <si>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</si>
  <si>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</si>
  <si>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</si>
  <si>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</si>
  <si>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</si>
  <si>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</si>
  <si>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</si>
  <si>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</si>
  <si>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</si>
  <si>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</si>
  <si>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</si>
  <si>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</si>
  <si>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</si>
  <si>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</si>
  <si>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</si>
  <si>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</si>
  <si>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</si>
  <si>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</si>
  <si>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</si>
  <si>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</si>
  <si>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</si>
  <si>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</si>
  <si>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</si>
  <si>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</si>
  <si>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</si>
  <si>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</si>
  <si>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</si>
  <si>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</si>
  <si>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</si>
  <si>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</si>
  <si>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</si>
  <si>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</si>
  <si>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</si>
  <si>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</si>
  <si>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</si>
  <si>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</si>
  <si>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</si>
  <si>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</si>
  <si>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</si>
  <si>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</si>
  <si>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</si>
  <si>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</si>
  <si>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</si>
  <si>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</si>
  <si>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</si>
  <si>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</si>
  <si>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</si>
  <si>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</si>
  <si>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</si>
  <si>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</si>
  <si>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</si>
  <si>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</si>
  <si>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</si>
  <si>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</si>
  <si>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</si>
  <si>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</si>
  <si>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</si>
  <si>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</si>
  <si>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</si>
  <si>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</si>
  <si>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</si>
  <si>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</si>
  <si>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</si>
  <si>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</si>
  <si>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</si>
  <si>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</si>
  <si>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</si>
  <si>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</si>
  <si>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</si>
  <si>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</si>
  <si>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</si>
  <si>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</si>
  <si>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</si>
  <si>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</si>
  <si>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</si>
  <si>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</si>
  <si>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</si>
  <si>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</si>
  <si>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</si>
  <si>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</si>
  <si>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</si>
  <si>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</si>
  <si>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</si>
  <si>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</si>
  <si>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</si>
  <si>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</si>
  <si>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</si>
  <si>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</si>
  <si>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</si>
  <si>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</si>
  <si>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</si>
  <si>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</si>
  <si>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</si>
  <si>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</si>
  <si>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</si>
  <si>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</si>
  <si>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</si>
  <si>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</si>
  <si>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</si>
  <si>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</si>
  <si>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</si>
  <si>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</si>
  <si>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</si>
  <si>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</si>
  <si>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</si>
  <si>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</si>
  <si>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</si>
  <si>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</si>
  <si>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</si>
  <si>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</si>
  <si>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</si>
  <si>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</si>
  <si>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</si>
  <si>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</si>
  <si>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</si>
  <si>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</si>
  <si>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</si>
  <si>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</si>
  <si>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</si>
  <si>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</si>
  <si>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</si>
  <si>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</si>
  <si>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</si>
  <si>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</si>
  <si>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</si>
  <si>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</si>
  <si>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</si>
  <si>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</si>
  <si>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</si>
  <si>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</si>
  <si>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</si>
  <si>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</si>
  <si>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</si>
  <si>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</si>
  <si>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</si>
  <si>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</si>
  <si>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</si>
  <si>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</si>
  <si>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</si>
  <si>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</si>
  <si>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</si>
  <si>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</si>
  <si>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</si>
  <si>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</si>
  <si>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</si>
  <si>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</si>
  <si>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</si>
  <si>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</si>
  <si>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</si>
  <si>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</si>
  <si>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</si>
  <si>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</si>
  <si>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</si>
  <si>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</si>
  <si>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</si>
  <si>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</si>
  <si>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</si>
  <si>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</si>
  <si>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</si>
  <si>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</si>
  <si>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</si>
  <si>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</si>
  <si>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</si>
  <si>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</si>
  <si>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</si>
  <si>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</si>
  <si>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</si>
  <si>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</si>
  <si>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</si>
  <si>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</si>
  <si>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</si>
  <si>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</si>
  <si>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</si>
  <si>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</si>
  <si>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</si>
  <si>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</si>
  <si>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</si>
  <si>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</si>
  <si>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</si>
  <si>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</si>
  <si>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</si>
  <si>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</si>
  <si>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</si>
  <si>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</si>
  <si>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</si>
  <si>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</si>
  <si>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</si>
  <si>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</si>
  <si>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</si>
  <si>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</si>
  <si>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</si>
  <si>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</si>
  <si>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</si>
  <si>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</si>
  <si>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</si>
  <si>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</si>
  <si>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</si>
  <si>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</si>
  <si>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</si>
  <si>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</si>
  <si>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</si>
  <si>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</si>
  <si>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</si>
  <si>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</si>
  <si>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</si>
  <si>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</si>
  <si>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</si>
  <si>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</si>
  <si>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</si>
  <si>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</si>
  <si>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</si>
  <si>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</si>
  <si>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</si>
  <si>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</si>
  <si>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</si>
  <si>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</si>
  <si>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</si>
  <si>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</si>
  <si>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</si>
  <si>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</si>
  <si>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</si>
  <si>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</si>
  <si>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</si>
  <si>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</si>
  <si>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</si>
  <si>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</si>
  <si>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</si>
  <si>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</si>
  <si>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</si>
  <si>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</si>
  <si>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</si>
  <si>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</si>
  <si>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</si>
  <si>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</si>
  <si>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</si>
  <si>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</si>
  <si>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</si>
  <si>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</si>
  <si>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</si>
  <si>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</si>
  <si>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</si>
  <si>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</si>
  <si>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</si>
  <si>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</si>
  <si>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</si>
  <si>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</si>
  <si>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</si>
  <si>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</si>
  <si>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</si>
  <si>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</si>
  <si>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</si>
  <si>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</si>
  <si>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</si>
  <si>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</si>
  <si>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</si>
  <si>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</si>
  <si>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</si>
  <si>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</si>
  <si>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</si>
  <si>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</si>
  <si>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</si>
  <si>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</si>
  <si>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</si>
  <si>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</si>
  <si>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</si>
  <si>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</si>
  <si>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</si>
  <si>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</si>
  <si>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</si>
  <si>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</si>
  <si>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</si>
  <si>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</si>
  <si>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</si>
  <si>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</si>
  <si>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</si>
  <si>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</si>
  <si>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</si>
  <si>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</si>
  <si>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</si>
  <si>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</si>
  <si>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</si>
  <si>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</si>
  <si>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</si>
  <si>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</si>
  <si>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</si>
  <si>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</si>
  <si>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</si>
  <si>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</si>
  <si>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</si>
  <si>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</si>
  <si>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</si>
  <si>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</si>
  <si>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</si>
  <si>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</si>
  <si>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</si>
  <si>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</si>
  <si>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</si>
  <si>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</si>
  <si>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</si>
  <si>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</si>
  <si>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</si>
  <si>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</si>
  <si>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</si>
  <si>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</si>
  <si>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</si>
  <si>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</si>
  <si>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</si>
  <si>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</si>
  <si>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</si>
  <si>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</si>
  <si>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</si>
  <si>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</si>
  <si>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</si>
  <si>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</si>
  <si>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</si>
  <si>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</si>
  <si>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</si>
  <si>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</si>
  <si>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</si>
  <si>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</si>
  <si>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</si>
  <si>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</si>
  <si>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</si>
  <si>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</si>
  <si>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</si>
  <si>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</si>
  <si>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</si>
  <si>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</si>
  <si>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</si>
  <si>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</si>
  <si>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</si>
  <si>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</si>
  <si>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</si>
  <si>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</si>
  <si>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</si>
  <si>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</si>
  <si>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</si>
  <si>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</si>
  <si>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</si>
  <si>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</si>
  <si>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</si>
  <si>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</si>
  <si>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</si>
  <si>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</si>
  <si>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</si>
  <si>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</si>
  <si>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</si>
  <si>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</si>
  <si>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</si>
  <si>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</si>
  <si>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</si>
  <si>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</si>
  <si>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</si>
  <si>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</si>
  <si>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</si>
  <si>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</si>
  <si>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</si>
  <si>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</si>
  <si>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</si>
  <si>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</si>
  <si>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</si>
  <si>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</si>
  <si>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</si>
  <si>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</si>
  <si>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</si>
  <si>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</si>
  <si>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</si>
  <si>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</si>
  <si>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</si>
  <si>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</si>
  <si>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</si>
  <si>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</si>
  <si>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</si>
  <si>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</si>
  <si>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</si>
  <si>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</si>
  <si>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</si>
  <si>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</si>
  <si>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</si>
  <si>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</si>
  <si>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</si>
  <si>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</si>
  <si>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</si>
  <si>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</si>
  <si>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</si>
  <si>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</si>
  <si>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</si>
  <si>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</si>
  <si>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</si>
  <si>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</si>
  <si>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</si>
  <si>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</si>
  <si>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</si>
  <si>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</si>
  <si>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</si>
  <si>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</si>
  <si>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</si>
  <si>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</si>
  <si>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</si>
  <si>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</si>
  <si>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</si>
  <si>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</si>
  <si>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</si>
  <si>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</si>
  <si>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</si>
  <si>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</si>
  <si>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</si>
  <si>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</si>
  <si>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</si>
  <si>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</si>
  <si>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</si>
  <si>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</si>
  <si>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</si>
  <si>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</si>
  <si>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</si>
  <si>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</si>
  <si>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</si>
  <si>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</si>
  <si>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</si>
  <si>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</si>
  <si>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</si>
  <si>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</si>
  <si>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</si>
  <si>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</si>
  <si>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</si>
  <si>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</si>
  <si>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</si>
  <si>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</si>
  <si>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</si>
  <si>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</si>
  <si>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</si>
  <si>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</si>
  <si>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</si>
  <si>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</si>
  <si>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</si>
  <si>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</si>
  <si>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</si>
  <si>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</si>
  <si>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</si>
  <si>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</si>
  <si>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</si>
  <si>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</si>
  <si>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</si>
  <si>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</si>
  <si>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</si>
  <si>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</si>
  <si>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</si>
  <si>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</si>
  <si>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</si>
  <si>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</si>
  <si>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</si>
  <si>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</si>
  <si>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</si>
  <si>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</si>
  <si>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</si>
  <si>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</si>
  <si>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</si>
  <si>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</si>
  <si>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</si>
  <si>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</si>
  <si>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</si>
  <si>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</si>
  <si>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</si>
  <si>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</si>
  <si>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</si>
  <si>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</si>
  <si>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</si>
  <si>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</si>
  <si>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</si>
  <si>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</si>
  <si>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</si>
  <si>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</si>
  <si>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</si>
  <si>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</si>
  <si>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</si>
  <si>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</si>
  <si>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</si>
  <si>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</si>
  <si>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</si>
  <si>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</si>
  <si>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</si>
  <si>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</si>
  <si>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</si>
  <si>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</si>
  <si>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</si>
  <si>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</si>
  <si>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</si>
  <si>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</si>
  <si>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</si>
  <si>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</si>
  <si>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</si>
  <si>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</si>
  <si>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</si>
  <si>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</si>
  <si>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</si>
  <si>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</si>
  <si>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</si>
  <si>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</si>
  <si>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</si>
  <si>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</si>
  <si>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</si>
  <si>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</si>
  <si>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</si>
  <si>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</si>
  <si>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</si>
  <si>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</si>
  <si>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</si>
  <si>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</si>
  <si>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</si>
  <si>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</si>
  <si>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</si>
  <si>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</si>
  <si>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</si>
  <si>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</si>
  <si>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</si>
  <si>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</si>
  <si>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</si>
  <si>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</si>
  <si>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</si>
  <si>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</si>
  <si>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</si>
  <si>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</si>
  <si>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</si>
  <si>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</si>
  <si>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</si>
  <si>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</si>
  <si>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</si>
  <si>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</si>
  <si>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</si>
  <si>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</si>
  <si>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</si>
  <si>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</si>
  <si>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</si>
  <si>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</si>
  <si>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</si>
  <si>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</si>
  <si>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</si>
  <si>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</si>
  <si>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</si>
  <si>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</si>
  <si>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</si>
  <si>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</si>
  <si>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</si>
  <si>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</si>
  <si>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</si>
  <si>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</si>
  <si>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</si>
  <si>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</si>
  <si>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</si>
  <si>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</si>
  <si>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</si>
  <si>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</si>
  <si>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</si>
  <si>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</si>
  <si>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</si>
  <si>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</si>
  <si>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</si>
  <si>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</si>
  <si>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</si>
  <si>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</si>
  <si>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</si>
  <si>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</si>
  <si>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</si>
  <si>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</si>
  <si>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</si>
  <si>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</si>
  <si>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</si>
  <si>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</si>
  <si>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</si>
  <si>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</si>
  <si>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</si>
  <si>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</si>
  <si>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</si>
  <si>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</si>
  <si>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</si>
  <si>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</si>
  <si>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</si>
  <si>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</si>
  <si>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</si>
  <si>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</si>
  <si>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</si>
  <si>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</si>
  <si>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</si>
  <si>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</si>
  <si>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</si>
  <si>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</si>
  <si>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</si>
  <si>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</si>
  <si>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</si>
  <si>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</si>
  <si>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</si>
  <si>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</si>
  <si>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</si>
  <si>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</si>
  <si>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</si>
  <si>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</si>
  <si>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</si>
  <si>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</si>
  <si>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</si>
  <si>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</si>
  <si>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</si>
  <si>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</si>
  <si>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</si>
  <si>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</si>
  <si>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</si>
  <si>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</si>
  <si>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</si>
  <si>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</si>
  <si>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</si>
  <si>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</si>
  <si>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</si>
  <si>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</si>
  <si>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</si>
  <si>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</si>
  <si>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</si>
  <si>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</si>
  <si>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</si>
  <si>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</si>
  <si>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</si>
  <si>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</si>
  <si>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</si>
  <si>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</si>
  <si>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</si>
  <si>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</si>
  <si>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</si>
  <si>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</si>
  <si>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</si>
  <si>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</si>
  <si>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</si>
  <si>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</si>
  <si>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</si>
  <si>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</si>
  <si>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</si>
  <si>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</si>
  <si>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</si>
  <si>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</si>
  <si>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</si>
  <si>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</si>
  <si>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</si>
  <si>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</si>
  <si>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</si>
  <si>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</si>
  <si>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</si>
  <si>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</si>
  <si>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</si>
  <si>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</si>
  <si>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</si>
  <si>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</si>
  <si>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</si>
  <si>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</si>
  <si>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</si>
  <si>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</si>
  <si>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</si>
  <si>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</si>
  <si>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</si>
  <si>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</si>
  <si>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</si>
  <si>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</si>
  <si>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</si>
  <si>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</si>
  <si>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</si>
  <si>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</si>
  <si>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</si>
  <si>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</si>
  <si>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</si>
  <si>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</si>
  <si>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</si>
  <si>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</si>
  <si>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</si>
  <si>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</si>
  <si>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</si>
  <si>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</si>
  <si>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</si>
  <si>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</si>
  <si>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</si>
  <si>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</si>
  <si>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</si>
  <si>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</si>
  <si>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</si>
  <si>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</si>
  <si>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</si>
  <si>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</si>
  <si>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</si>
  <si>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</si>
  <si>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</si>
  <si>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</si>
  <si>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</si>
  <si>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</si>
  <si>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</si>
  <si>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</si>
  <si>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</si>
  <si>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</si>
  <si>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</si>
  <si>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</si>
  <si>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</si>
  <si>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</si>
  <si>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</si>
  <si>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</si>
  <si>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</si>
  <si>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</si>
  <si>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</si>
  <si>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</si>
  <si>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</si>
  <si>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</si>
  <si>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</si>
  <si>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</si>
  <si>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</si>
  <si>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</si>
  <si>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</si>
  <si>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</si>
  <si>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</si>
  <si>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</si>
  <si>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</si>
  <si>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</si>
  <si>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</si>
  <si>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</si>
  <si>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</si>
  <si>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</si>
  <si>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</si>
  <si>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</si>
  <si>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</si>
  <si>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</si>
  <si>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</si>
  <si>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</si>
  <si>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</si>
  <si>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</si>
  <si>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</si>
  <si>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</si>
  <si>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</si>
  <si>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</si>
  <si>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</si>
  <si>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</si>
  <si>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</si>
  <si>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</si>
  <si>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</si>
  <si>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</si>
  <si>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</si>
  <si>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</si>
  <si>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</si>
  <si>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</si>
  <si>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</si>
  <si>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</si>
  <si>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</si>
  <si>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</si>
  <si>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</si>
  <si>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</si>
  <si>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</si>
  <si>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</si>
  <si>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</si>
  <si>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</si>
  <si>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</si>
  <si>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</si>
  <si>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</si>
  <si>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</si>
  <si>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</si>
  <si>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</si>
  <si>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</si>
  <si>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</si>
  <si>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</si>
  <si>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</si>
  <si>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</si>
  <si>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</si>
  <si>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</si>
  <si>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</si>
  <si>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</si>
  <si>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</si>
  <si>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</si>
  <si>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</si>
  <si>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</si>
  <si>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</si>
  <si>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</si>
  <si>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</si>
  <si>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</si>
  <si>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</si>
  <si>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</si>
  <si>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</si>
  <si>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</si>
  <si>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</si>
  <si>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</si>
  <si>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</si>
  <si>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</si>
  <si>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</si>
  <si>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</si>
  <si>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</si>
  <si>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</si>
  <si>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</si>
  <si>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</si>
  <si>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</si>
  <si>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</si>
  <si>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</si>
  <si>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</si>
  <si>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</si>
  <si>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</si>
  <si>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</si>
  <si>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</si>
  <si>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</si>
  <si>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</si>
  <si>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</si>
  <si>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</si>
  <si>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</si>
  <si>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</si>
  <si>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</si>
  <si>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</si>
  <si>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</si>
  <si>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</si>
  <si>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</si>
  <si>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</si>
  <si>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</si>
  <si>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</si>
  <si>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</si>
  <si>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</si>
  <si>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</si>
  <si>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</si>
  <si>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</si>
  <si>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</si>
  <si>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</si>
  <si>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</si>
  <si>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</si>
  <si>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</si>
  <si>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</si>
  <si>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</si>
  <si>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</si>
  <si>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</si>
  <si>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</si>
  <si>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</si>
  <si>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</si>
  <si>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</si>
  <si>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</si>
  <si>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</si>
  <si>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</si>
  <si>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</si>
  <si>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</si>
  <si>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</si>
  <si>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</si>
  <si>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</si>
  <si>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</si>
  <si>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</si>
  <si>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</si>
  <si>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</si>
  <si>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</si>
  <si>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</si>
  <si>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</si>
  <si>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</si>
  <si>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</si>
  <si>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</si>
  <si>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</si>
  <si>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</si>
  <si>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</si>
  <si>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</si>
  <si>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</si>
  <si>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</si>
  <si>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</si>
  <si>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</si>
  <si>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</si>
  <si>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</si>
  <si>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</si>
  <si>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</si>
  <si>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</si>
  <si>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</si>
  <si>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</si>
  <si>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</si>
  <si>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</si>
  <si>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</si>
  <si>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</si>
  <si>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</si>
  <si>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</si>
  <si>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</si>
  <si>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</si>
  <si>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</si>
  <si>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</si>
  <si>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</si>
  <si>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</si>
  <si>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</si>
  <si>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</si>
  <si>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</si>
  <si>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</si>
  <si>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</si>
  <si>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</si>
  <si>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</si>
  <si>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</si>
  <si>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</si>
  <si>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</si>
  <si>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</si>
  <si>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</si>
  <si>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</si>
  <si>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</si>
  <si>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</si>
  <si>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</si>
  <si>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</si>
  <si>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</si>
  <si>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</si>
  <si>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</si>
  <si>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</si>
  <si>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</si>
  <si>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</si>
  <si>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</si>
  <si>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</si>
  <si>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</si>
  <si>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</si>
  <si>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</si>
  <si>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</si>
  <si>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</si>
  <si>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</si>
  <si>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</si>
  <si>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</si>
  <si>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</si>
  <si>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</si>
  <si>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</si>
  <si>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</si>
  <si>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</si>
  <si>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</si>
  <si>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</si>
  <si>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</si>
  <si>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</si>
  <si>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</si>
  <si>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</si>
  <si>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</si>
  <si>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</si>
  <si>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</si>
  <si>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</si>
  <si>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</si>
  <si>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</si>
  <si>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</si>
  <si>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</si>
  <si>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</si>
  <si>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</si>
  <si>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</si>
  <si>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</si>
  <si>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</si>
  <si>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</si>
  <si>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</si>
  <si>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</si>
  <si>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</si>
  <si>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</si>
  <si>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</si>
  <si>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</si>
  <si>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</si>
  <si>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</si>
  <si>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</si>
  <si>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</si>
  <si>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</si>
  <si>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</si>
  <si>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</si>
  <si>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</si>
  <si>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</si>
  <si>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</si>
  <si>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</si>
  <si>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</si>
  <si>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</si>
  <si>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</si>
  <si>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</si>
  <si>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</si>
  <si>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</si>
  <si>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</si>
  <si>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</si>
  <si>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</si>
  <si>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</si>
  <si>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</si>
  <si>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</si>
  <si>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</si>
  <si>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</si>
  <si>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</si>
  <si>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</si>
  <si>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</si>
  <si>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</si>
  <si>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</si>
  <si>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</si>
  <si>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</si>
  <si>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</si>
  <si>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</si>
  <si>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</si>
  <si>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</si>
  <si>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</si>
  <si>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</si>
  <si>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</si>
  <si>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</si>
  <si>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</si>
  <si>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</si>
  <si>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</si>
  <si>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</si>
  <si>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</si>
  <si>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</si>
  <si>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</si>
  <si>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</si>
  <si>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</si>
  <si>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</si>
  <si>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</si>
  <si>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</si>
  <si>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</si>
  <si>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</si>
  <si>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</si>
  <si>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</si>
  <si>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</si>
  <si>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</si>
  <si>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</si>
  <si>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</si>
  <si>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</si>
  <si>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</si>
  <si>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</si>
  <si>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</si>
  <si>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</si>
  <si>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</si>
  <si>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</si>
  <si>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</si>
  <si>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</si>
  <si>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</si>
  <si>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</si>
  <si>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</si>
  <si>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</si>
  <si>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</si>
  <si>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</si>
  <si>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</si>
  <si>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</si>
  <si>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</si>
  <si>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</si>
  <si>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</si>
  <si>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</si>
  <si>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</si>
  <si>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</si>
  <si>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</si>
  <si>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</si>
  <si>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</si>
  <si>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</si>
  <si>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</si>
  <si>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</si>
  <si>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</si>
  <si>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</si>
  <si>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</si>
  <si>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</si>
  <si>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</si>
  <si>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</si>
  <si>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</si>
  <si>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</si>
  <si>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</si>
  <si>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</si>
  <si>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</si>
  <si>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</si>
  <si>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</si>
  <si>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</si>
  <si>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</si>
  <si>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</si>
  <si>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</si>
  <si>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</si>
  <si>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</si>
  <si>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</si>
  <si>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</si>
  <si>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</si>
  <si>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</si>
  <si>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</si>
  <si>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</si>
  <si>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</si>
  <si>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</si>
  <si>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</si>
  <si>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</si>
  <si>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</si>
  <si>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</si>
  <si>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</si>
  <si>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</si>
  <si>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</si>
  <si>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</si>
  <si>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</si>
  <si>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</si>
  <si>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</si>
  <si>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</si>
  <si>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</si>
  <si>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</si>
  <si>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</si>
  <si>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</si>
  <si>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</si>
  <si>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</si>
  <si>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</si>
  <si>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</si>
  <si>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</si>
  <si>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</si>
  <si>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</si>
  <si>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</si>
  <si>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</si>
  <si>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</si>
  <si>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</si>
  <si>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</si>
  <si>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</si>
  <si>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</si>
  <si>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</si>
  <si>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</si>
  <si>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</si>
  <si>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</si>
  <si>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</si>
  <si>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</si>
  <si>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</si>
  <si>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</si>
  <si>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</si>
  <si>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</si>
  <si>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</si>
  <si>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</si>
  <si>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</si>
  <si>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</si>
  <si>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</si>
  <si>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</si>
  <si>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</si>
  <si>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</si>
  <si>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</si>
  <si>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</si>
  <si>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</si>
  <si>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</si>
  <si>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</si>
  <si>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</si>
  <si>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</si>
  <si>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</si>
  <si>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</si>
  <si>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</si>
  <si>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</si>
  <si>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</si>
  <si>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</si>
  <si>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</si>
  <si>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</si>
  <si>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</si>
  <si>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</si>
  <si>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</si>
  <si>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</si>
  <si>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</si>
  <si>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</si>
  <si>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</si>
  <si>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</si>
  <si>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</si>
  <si>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</si>
  <si>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</si>
  <si>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</si>
  <si>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</si>
  <si>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</si>
  <si>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</si>
  <si>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</si>
  <si>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</si>
  <si>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</si>
  <si>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</si>
  <si>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</si>
  <si>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</si>
  <si>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</si>
  <si>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</si>
  <si>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</si>
  <si>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</si>
  <si>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</si>
  <si>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</si>
  <si>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</si>
  <si>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</si>
  <si>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</si>
  <si>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</si>
  <si>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</si>
  <si>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</si>
  <si>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</si>
  <si>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</si>
  <si>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</si>
  <si>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</si>
  <si>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</si>
  <si>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</si>
  <si>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</si>
  <si>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</si>
  <si>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</si>
  <si>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</si>
  <si>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</si>
  <si>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</si>
  <si>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</si>
  <si>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</si>
  <si>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</si>
  <si>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</si>
  <si>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</si>
  <si>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</si>
  <si>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</si>
  <si>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</si>
  <si>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</si>
  <si>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</si>
  <si>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</si>
  <si>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</si>
  <si>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</si>
  <si>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</si>
  <si>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</si>
  <si>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</si>
  <si>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</si>
  <si>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</si>
  <si>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</si>
  <si>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</si>
  <si>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</si>
  <si>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</si>
  <si>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</si>
  <si>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</si>
  <si>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</si>
  <si>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</si>
  <si>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</si>
  <si>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</si>
  <si>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</si>
  <si>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</si>
  <si>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</si>
  <si>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</si>
  <si>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</si>
  <si>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</si>
  <si>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</si>
  <si>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</si>
  <si>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</si>
  <si>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</si>
  <si>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</si>
  <si>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</si>
  <si>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</si>
  <si>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</si>
  <si>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</si>
  <si>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</si>
  <si>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</si>
  <si>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</si>
  <si>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</si>
  <si>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</si>
  <si>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</si>
  <si>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</si>
  <si>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</si>
  <si>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</si>
  <si>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</si>
  <si>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</si>
  <si>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</si>
  <si>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</si>
  <si>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</si>
  <si>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</si>
  <si>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</si>
  <si>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</si>
  <si>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</si>
  <si>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</si>
  <si>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</si>
  <si>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</si>
  <si>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</si>
  <si>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</si>
  <si>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</si>
  <si>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</si>
  <si>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</si>
  <si>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</si>
  <si>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</si>
  <si>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</si>
  <si>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</si>
  <si>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</si>
  <si>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</si>
  <si>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</si>
  <si>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</si>
  <si>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</si>
  <si>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</si>
  <si>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</si>
  <si>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</si>
  <si>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</si>
  <si>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</si>
  <si>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</si>
  <si>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</si>
  <si>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</si>
  <si>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</si>
  <si>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</si>
  <si>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</si>
  <si>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</si>
  <si>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</si>
  <si>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</si>
  <si>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</si>
  <si>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</si>
  <si>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</si>
  <si>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</si>
  <si>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</si>
  <si>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</si>
  <si>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</si>
  <si>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</si>
  <si>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</si>
  <si>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</si>
  <si>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</si>
  <si>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</si>
  <si>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</si>
  <si>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</si>
  <si>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</si>
  <si>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</si>
  <si>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</si>
  <si>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</si>
  <si>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</si>
  <si>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</si>
  <si>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</si>
  <si>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</si>
  <si>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</si>
  <si>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</si>
  <si>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</si>
  <si>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</si>
  <si>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</si>
  <si>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</si>
  <si>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</si>
  <si>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</si>
  <si>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</si>
  <si>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</si>
  <si>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</si>
  <si>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</si>
  <si>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</si>
  <si>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</si>
  <si>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</si>
  <si>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</si>
  <si>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</si>
  <si>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</si>
  <si>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</si>
  <si>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</si>
  <si>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</si>
  <si>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</si>
  <si>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</si>
  <si>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</si>
  <si>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</si>
  <si>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</si>
  <si>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</si>
  <si>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</si>
  <si>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</si>
  <si>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</si>
  <si>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</si>
  <si>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</si>
  <si>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</si>
  <si>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</si>
  <si>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</si>
  <si>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</si>
  <si>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</si>
  <si>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</si>
  <si>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</si>
  <si>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</si>
  <si>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</si>
  <si>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</si>
  <si>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</si>
  <si>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</si>
  <si>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</si>
  <si>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</si>
  <si>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</si>
  <si>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</si>
  <si>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</si>
  <si>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</si>
  <si>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</si>
  <si>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</si>
  <si>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</si>
  <si>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</si>
  <si>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</si>
  <si>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</si>
  <si>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</si>
  <si>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</si>
  <si>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</si>
  <si>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</si>
  <si>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</si>
  <si>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</si>
  <si>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</si>
  <si>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</si>
  <si>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</si>
  <si>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</si>
  <si>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</si>
  <si>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</si>
  <si>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</si>
  <si>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</si>
  <si>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</si>
  <si>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</si>
  <si>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</si>
  <si>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</si>
  <si>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</si>
  <si>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</si>
  <si>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</si>
  <si>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</si>
  <si>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</si>
  <si>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</si>
  <si>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</si>
  <si>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</si>
  <si>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</si>
  <si>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</si>
  <si>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</si>
  <si>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</si>
  <si>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</si>
  <si>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</si>
  <si>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</si>
  <si>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</si>
  <si>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</si>
  <si>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</si>
  <si>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</si>
  <si>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</si>
  <si>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</si>
  <si>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</si>
  <si>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</si>
  <si>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</si>
  <si>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</si>
  <si>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</si>
  <si>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</si>
  <si>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</si>
  <si>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</si>
  <si>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</si>
  <si>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</si>
  <si>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</si>
  <si>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</si>
  <si>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</si>
  <si>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</si>
  <si>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</si>
  <si>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</si>
  <si>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</si>
  <si>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</si>
  <si>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</si>
  <si>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</si>
  <si>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</si>
  <si>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</si>
  <si>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</si>
  <si>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</si>
  <si>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</si>
  <si>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</si>
  <si>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</si>
  <si>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</si>
  <si>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</si>
  <si>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</si>
  <si>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</si>
  <si>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</si>
  <si>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</si>
  <si>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</si>
  <si>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</si>
  <si>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</si>
  <si>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</si>
  <si>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</si>
  <si>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</si>
  <si>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</si>
  <si>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</si>
  <si>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</si>
  <si>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</si>
  <si>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</si>
  <si>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</si>
  <si>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</si>
  <si>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</si>
  <si>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</si>
  <si>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</si>
  <si>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</si>
  <si>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</si>
  <si>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</si>
  <si>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</si>
  <si>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</si>
  <si>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</si>
  <si>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</si>
  <si>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</si>
  <si>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</si>
  <si>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</si>
  <si>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</si>
  <si>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</si>
  <si>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</si>
  <si>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</si>
  <si>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</si>
  <si>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</si>
  <si>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</si>
  <si>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</si>
  <si>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</si>
  <si>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</si>
  <si>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</si>
  <si>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</si>
  <si>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</si>
  <si>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</si>
  <si>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</si>
  <si>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</si>
  <si>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</si>
  <si>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</si>
  <si>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</si>
  <si>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</si>
  <si>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</si>
  <si>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</si>
  <si>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</si>
  <si>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</si>
  <si>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</si>
  <si>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</si>
  <si>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</si>
  <si>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</si>
  <si>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</si>
  <si>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</si>
  <si>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</si>
  <si>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</si>
  <si>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</si>
  <si>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</si>
  <si>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</si>
  <si>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</si>
  <si>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</si>
  <si>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</si>
  <si>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</si>
  <si>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</si>
  <si>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</si>
  <si>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</si>
  <si>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</si>
  <si>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</si>
  <si>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</si>
  <si>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</si>
  <si>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</si>
  <si>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</si>
  <si>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</si>
  <si>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</si>
  <si>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</si>
  <si>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</si>
  <si>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</si>
  <si>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</si>
  <si>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</si>
  <si>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</si>
  <si>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</si>
  <si>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</si>
  <si>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</si>
  <si>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</si>
  <si>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</si>
  <si>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</si>
  <si>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</si>
  <si>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</si>
  <si>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</si>
  <si>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</si>
  <si>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</si>
  <si>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</si>
  <si>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</si>
  <si>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</si>
  <si>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</si>
  <si>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</si>
  <si>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</si>
  <si>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</si>
  <si>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</si>
  <si>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</si>
  <si>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</si>
  <si>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</si>
  <si>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</si>
  <si>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</si>
  <si>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</si>
  <si>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</si>
  <si>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</si>
  <si>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</si>
  <si>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</si>
  <si>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</si>
  <si>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</si>
  <si>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</si>
  <si>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</si>
  <si>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</si>
  <si>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</si>
  <si>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</si>
  <si>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</si>
  <si>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</si>
  <si>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</si>
  <si>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</si>
  <si>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</si>
  <si>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</si>
  <si>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</si>
  <si>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</si>
  <si>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</si>
  <si>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</si>
  <si>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</si>
  <si>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</si>
  <si>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</si>
  <si>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</si>
  <si>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</si>
  <si>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</si>
  <si>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</si>
  <si>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</si>
  <si>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</si>
  <si>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</si>
  <si>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</si>
  <si>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</si>
  <si>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</si>
  <si>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</si>
  <si>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</si>
  <si>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</si>
  <si>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</si>
  <si>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</si>
  <si>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</si>
  <si>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</si>
  <si>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</si>
  <si>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</si>
  <si>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</si>
  <si>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</si>
  <si>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</si>
  <si>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</si>
  <si>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</si>
  <si>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</si>
  <si>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</si>
  <si>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</si>
  <si>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</si>
  <si>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</si>
  <si>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</si>
  <si>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</si>
  <si>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</si>
  <si>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</si>
  <si>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</si>
  <si>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</si>
  <si>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</si>
  <si>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</si>
  <si>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</si>
  <si>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</si>
  <si>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</si>
  <si>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</si>
  <si>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</si>
  <si>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</si>
  <si>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</si>
  <si>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</si>
  <si>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</si>
  <si>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</si>
  <si>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</si>
  <si>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</si>
  <si>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</si>
  <si>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</si>
  <si>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</si>
  <si>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</si>
  <si>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</si>
  <si>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</si>
  <si>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</si>
  <si>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</si>
  <si>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</si>
  <si>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</si>
  <si>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</si>
  <si>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</si>
  <si>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</si>
  <si>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</si>
  <si>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</si>
  <si>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</si>
  <si>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</si>
  <si>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</si>
  <si>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</si>
  <si>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</si>
  <si>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</si>
  <si>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</si>
  <si>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</si>
  <si>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</si>
  <si>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</si>
  <si>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</si>
  <si>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</si>
  <si>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</si>
  <si>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</si>
  <si>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</si>
  <si>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</si>
  <si>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</si>
  <si>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</si>
  <si>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</si>
  <si>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</si>
  <si>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</si>
  <si>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</si>
  <si>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</si>
  <si>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</si>
  <si>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</si>
  <si>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</si>
  <si>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</si>
  <si>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</si>
  <si>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</si>
  <si>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</si>
  <si>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</si>
  <si>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</si>
  <si>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</si>
  <si>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</si>
  <si>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</si>
  <si>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</si>
  <si>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</si>
  <si>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</si>
  <si>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</si>
  <si>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</si>
  <si>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</si>
  <si>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</si>
  <si>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</si>
  <si>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</si>
  <si>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</si>
  <si>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</si>
  <si>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</si>
  <si>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</si>
  <si>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</si>
  <si>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</si>
  <si>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</si>
  <si>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</si>
  <si>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</si>
  <si>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</si>
  <si>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</si>
  <si>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</si>
  <si>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</si>
  <si>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</si>
  <si>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</si>
  <si>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</si>
  <si>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</si>
  <si>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</si>
  <si>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</si>
  <si>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</si>
  <si>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</si>
  <si>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</si>
  <si>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</si>
  <si>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</si>
  <si>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</si>
  <si>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</si>
  <si>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</si>
  <si>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</si>
  <si>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</si>
  <si>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</si>
  <si>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</si>
  <si>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</si>
  <si>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</si>
  <si>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</si>
  <si>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</si>
  <si>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</si>
  <si>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</si>
  <si>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</si>
  <si>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</si>
  <si>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</si>
  <si>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</si>
  <si>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</si>
  <si>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</si>
  <si>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</si>
  <si>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</si>
  <si>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</si>
  <si>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</si>
  <si>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</si>
  <si>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</si>
  <si>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</si>
  <si>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</si>
  <si>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</si>
  <si>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</si>
  <si>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</si>
  <si>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</si>
  <si>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</si>
  <si>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</si>
  <si>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</si>
  <si>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</si>
  <si>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</si>
  <si>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</si>
  <si>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</si>
  <si>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</si>
  <si>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</si>
  <si>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</si>
  <si>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</si>
  <si>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</si>
  <si>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</si>
  <si>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</si>
  <si>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</si>
  <si>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</si>
  <si>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</si>
  <si>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</si>
  <si>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</si>
  <si>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</si>
  <si>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</si>
  <si>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</si>
  <si>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</si>
  <si>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</si>
  <si>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</si>
  <si>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</si>
  <si>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</si>
  <si>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</si>
  <si>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</si>
  <si>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</si>
  <si>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</si>
  <si>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</si>
  <si>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</si>
  <si>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</si>
  <si>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</si>
  <si>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</si>
  <si>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</si>
  <si>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</si>
  <si>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</si>
  <si>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</si>
  <si>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</si>
  <si>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</si>
  <si>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</si>
  <si>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</si>
  <si>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</si>
  <si>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</si>
  <si>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</si>
  <si>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</si>
  <si>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</si>
  <si>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</si>
  <si>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</si>
  <si>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</si>
  <si>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</si>
  <si>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</si>
  <si>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</si>
  <si>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</si>
  <si>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</si>
  <si>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</si>
  <si>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</si>
  <si>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</si>
  <si>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</si>
  <si>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</si>
  <si>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</si>
  <si>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</si>
  <si>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</si>
  <si>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</si>
  <si>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</si>
  <si>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</si>
  <si>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</si>
  <si>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</si>
  <si>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</si>
  <si>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</si>
  <si>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</si>
  <si>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</si>
  <si>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</si>
  <si>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</si>
  <si>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</si>
  <si>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</si>
  <si>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</si>
  <si>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</si>
  <si>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</si>
  <si>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</si>
  <si>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</si>
  <si>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</si>
  <si>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</si>
  <si>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</si>
  <si>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</si>
  <si>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</si>
  <si>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</si>
  <si>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</si>
  <si>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</si>
  <si>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</si>
  <si>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</si>
  <si>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</si>
  <si>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</si>
  <si>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</si>
  <si>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</si>
  <si>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</si>
  <si>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</si>
  <si>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</si>
  <si>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</si>
  <si>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</si>
  <si>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</si>
  <si>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</si>
  <si>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</si>
  <si>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</si>
  <si>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</si>
  <si>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</si>
  <si>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</si>
  <si>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</si>
  <si>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</si>
  <si>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</si>
  <si>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</si>
  <si>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</si>
  <si>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</si>
  <si>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</si>
  <si>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</si>
  <si>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</si>
  <si>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</si>
  <si>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</si>
  <si>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</si>
  <si>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</si>
  <si>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</si>
  <si>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</si>
  <si>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</si>
  <si>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</si>
  <si>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</si>
  <si>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</si>
  <si>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</si>
  <si>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</si>
  <si>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</si>
  <si>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</si>
  <si>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</si>
  <si>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</si>
  <si>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</si>
  <si>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</si>
  <si>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</si>
  <si>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</si>
  <si>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</si>
  <si>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</si>
  <si>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</si>
  <si>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</si>
  <si>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</si>
  <si>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</si>
  <si>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</si>
  <si>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</si>
  <si>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</si>
  <si>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</si>
  <si>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</si>
  <si>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</si>
  <si>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</si>
  <si>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</si>
  <si>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</si>
  <si>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</si>
  <si>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</si>
  <si>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</si>
  <si>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</si>
  <si>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</si>
  <si>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</si>
  <si>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</si>
  <si>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</si>
  <si>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</si>
  <si>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</si>
  <si>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</si>
  <si>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</si>
  <si>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</si>
  <si>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</si>
  <si>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</si>
  <si>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</si>
  <si>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</si>
  <si>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</si>
  <si>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</si>
  <si>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</si>
  <si>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</si>
  <si>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</si>
  <si>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</si>
  <si>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</si>
  <si>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</si>
  <si>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</si>
  <si>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</si>
  <si>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</si>
  <si>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</si>
  <si>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</si>
  <si>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</si>
  <si>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</si>
  <si>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</si>
  <si>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</si>
  <si>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</si>
  <si>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</si>
  <si>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</si>
  <si>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</si>
  <si>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</si>
  <si>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</si>
  <si>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</si>
  <si>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</si>
  <si>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</si>
  <si>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</si>
  <si>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</si>
  <si>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</si>
  <si>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</si>
  <si>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</si>
  <si>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</si>
  <si>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</si>
  <si>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</si>
  <si>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</si>
  <si>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</si>
  <si>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</si>
  <si>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</si>
  <si>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</si>
  <si>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</si>
  <si>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</si>
  <si>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</si>
  <si>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</si>
  <si>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</si>
  <si>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</si>
  <si>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</si>
  <si>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</si>
  <si>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</si>
  <si>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</si>
  <si>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</si>
  <si>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</si>
  <si>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</si>
  <si>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</si>
  <si>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</si>
  <si>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</si>
  <si>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</si>
  <si>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</si>
  <si>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</si>
  <si>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</si>
  <si>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</si>
  <si>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</si>
  <si>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</si>
  <si>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</si>
  <si>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</si>
  <si>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</si>
  <si>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</si>
  <si>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</si>
  <si>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</si>
  <si>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</si>
  <si>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</si>
  <si>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</si>
  <si>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</si>
  <si>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</si>
  <si>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</si>
  <si>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</si>
  <si>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</si>
  <si>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</si>
  <si>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</si>
  <si>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</si>
  <si>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</si>
  <si>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</si>
  <si>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</si>
  <si>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</si>
  <si>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</si>
  <si>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</si>
  <si>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</si>
  <si>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</si>
  <si>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</si>
  <si>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</si>
  <si>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</si>
  <si>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</si>
  <si>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</si>
  <si>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</si>
  <si>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</si>
  <si>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</si>
  <si>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</si>
  <si>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</si>
  <si>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</si>
  <si>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</si>
  <si>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</si>
  <si>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</si>
  <si>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</si>
  <si>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</si>
  <si>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</si>
  <si>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</si>
  <si>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</si>
  <si>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</si>
  <si>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</si>
  <si>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</si>
  <si>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</si>
  <si>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</si>
  <si>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</si>
  <si>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</si>
  <si>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</si>
  <si>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</si>
  <si>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</si>
  <si>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</si>
  <si>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</si>
  <si>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</si>
  <si>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</si>
  <si>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</si>
  <si>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</si>
  <si>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</si>
  <si>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</si>
  <si>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</si>
  <si>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</si>
  <si>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</si>
  <si>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</si>
  <si>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</si>
  <si>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</si>
  <si>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</si>
  <si>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</si>
  <si>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</si>
  <si>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</si>
  <si>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</si>
  <si>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</si>
  <si>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</si>
  <si>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</si>
  <si>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</si>
  <si>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</si>
  <si>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</si>
  <si>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</si>
  <si>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</si>
  <si>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</si>
  <si>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</si>
  <si>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</si>
  <si>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</si>
  <si>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</si>
  <si>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</si>
  <si>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</si>
  <si>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</si>
  <si>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</si>
  <si>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</si>
  <si>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</si>
  <si>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</si>
  <si>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</si>
  <si>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</si>
  <si>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</si>
  <si>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</si>
  <si>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</si>
  <si>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</si>
  <si>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</si>
  <si>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</si>
  <si>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</si>
  <si>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</si>
  <si>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</si>
  <si>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</si>
  <si>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</si>
  <si>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</si>
  <si>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</si>
  <si>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</si>
  <si>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</si>
  <si>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</si>
  <si>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</si>
  <si>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</si>
  <si>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</si>
  <si>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</si>
  <si>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</si>
  <si>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</si>
  <si>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</si>
  <si>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</si>
  <si>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</si>
  <si>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</si>
  <si>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</si>
  <si>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</si>
  <si>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</si>
  <si>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</si>
  <si>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</si>
  <si>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</si>
  <si>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</si>
  <si>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</si>
  <si>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</si>
  <si>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</si>
  <si>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</si>
  <si>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</si>
  <si>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</si>
  <si>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</si>
  <si>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</si>
  <si>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</si>
  <si>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</si>
  <si>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</si>
  <si>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</si>
  <si>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</si>
  <si>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</si>
  <si>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</si>
  <si>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</si>
  <si>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</si>
  <si>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</si>
  <si>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</si>
  <si>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</si>
  <si>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</si>
  <si>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</si>
  <si>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</si>
  <si>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</si>
  <si>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</si>
  <si>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</si>
  <si>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</si>
  <si>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</si>
  <si>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</si>
  <si>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</si>
  <si>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</si>
  <si>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</si>
  <si>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</si>
  <si>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</si>
  <si>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</si>
  <si>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</si>
  <si>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</si>
  <si>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</si>
  <si>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</si>
  <si>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</si>
  <si>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</si>
  <si>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</si>
  <si>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</si>
  <si>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</si>
  <si>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</si>
  <si>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</si>
  <si>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</si>
  <si>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</si>
  <si>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</si>
  <si>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</si>
  <si>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</si>
  <si>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</si>
  <si>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</si>
  <si>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</si>
  <si>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</si>
  <si>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</si>
  <si>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</si>
  <si>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</si>
  <si>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</si>
  <si>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</si>
  <si>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</si>
  <si>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</si>
  <si>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</si>
  <si>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</si>
  <si>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</si>
  <si>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</si>
  <si>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</si>
  <si>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</si>
  <si>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</si>
  <si>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</si>
  <si>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</si>
  <si>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</si>
  <si>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</si>
  <si>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</si>
  <si>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</si>
  <si>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</si>
  <si>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</si>
  <si>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</si>
  <si>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</si>
  <si>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</si>
  <si>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</si>
  <si>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</si>
  <si>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</si>
  <si>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</si>
  <si>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</si>
  <si>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</si>
  <si>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</si>
  <si>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</si>
  <si>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</si>
  <si>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</si>
  <si>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</si>
  <si>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</si>
  <si>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</si>
  <si>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</si>
  <si>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</si>
  <si>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</si>
  <si>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</si>
  <si>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</si>
  <si>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</si>
  <si>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</si>
  <si>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</si>
  <si>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</si>
  <si>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</si>
  <si>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</si>
  <si>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</si>
  <si>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</si>
  <si>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</si>
  <si>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</si>
  <si>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</si>
  <si>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</si>
  <si>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</si>
  <si>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</si>
  <si>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</si>
  <si>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</si>
  <si>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</si>
  <si>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</si>
  <si>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</si>
  <si>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</si>
  <si>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</si>
  <si>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</si>
  <si>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</si>
  <si>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</si>
  <si>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</si>
  <si>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</si>
  <si>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</si>
  <si>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</si>
  <si>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</si>
  <si>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</si>
  <si>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</si>
  <si>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</si>
  <si>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</si>
  <si>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</si>
  <si>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</si>
  <si>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</si>
  <si>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</si>
  <si>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</si>
  <si>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</si>
  <si>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</si>
  <si>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</si>
  <si>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</si>
  <si>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</si>
  <si>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</si>
  <si>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</si>
  <si>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</si>
  <si>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</si>
  <si>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</si>
  <si>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</si>
  <si>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</si>
  <si>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</si>
  <si>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</si>
  <si>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</si>
  <si>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</si>
  <si>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</si>
  <si>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</si>
  <si>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</si>
  <si>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</si>
  <si>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</si>
  <si>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</si>
  <si>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</si>
  <si>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</si>
  <si>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</si>
  <si>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</si>
  <si>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</si>
  <si>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</si>
  <si>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</si>
  <si>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</si>
  <si>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</si>
  <si>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</si>
  <si>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</si>
  <si>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</si>
  <si>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</si>
  <si>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</si>
  <si>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</si>
  <si>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</si>
  <si>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</si>
  <si>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</si>
  <si>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</si>
  <si>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</si>
  <si>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</si>
  <si>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</si>
  <si>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</si>
  <si>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</si>
  <si>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</si>
  <si>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</si>
  <si>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</si>
  <si>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</si>
  <si>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</si>
  <si>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</si>
  <si>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</si>
  <si>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</si>
  <si>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</si>
  <si>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</si>
  <si>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</si>
  <si>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</si>
  <si>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</si>
  <si>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</si>
  <si>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</si>
  <si>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</si>
  <si>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</si>
  <si>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</si>
  <si>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</si>
  <si>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</si>
  <si>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</si>
  <si>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</si>
  <si>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</si>
  <si>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</si>
  <si>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</si>
  <si>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</si>
  <si>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</si>
  <si>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</si>
  <si>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</si>
  <si>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</si>
  <si>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</si>
  <si>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</si>
  <si>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</si>
  <si>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</si>
  <si>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</si>
  <si>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</si>
  <si>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</si>
  <si>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</si>
  <si>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</si>
  <si>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</si>
  <si>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</si>
  <si>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</si>
  <si>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</si>
  <si>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</si>
  <si>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</si>
  <si>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</si>
  <si>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</si>
  <si>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</si>
  <si>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</si>
  <si>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</si>
  <si>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</si>
  <si>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</si>
  <si>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</si>
  <si>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</si>
  <si>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</si>
  <si>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</si>
  <si>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</si>
  <si>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</si>
  <si>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</si>
  <si>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</si>
  <si>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</si>
  <si>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</si>
  <si>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</si>
  <si>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</si>
  <si>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</si>
  <si>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</si>
  <si>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</si>
  <si>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</si>
  <si>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</si>
  <si>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</si>
  <si>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</si>
  <si>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</si>
  <si>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</si>
  <si>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</si>
  <si>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</si>
  <si>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</si>
  <si>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</si>
  <si>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</si>
  <si>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</si>
  <si>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</si>
  <si>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</si>
  <si>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</si>
  <si>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</si>
  <si>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</si>
  <si>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</si>
  <si>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</si>
  <si>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</si>
  <si>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</si>
  <si>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</si>
  <si>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</si>
  <si>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</si>
  <si>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</si>
  <si>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</si>
  <si>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</si>
  <si>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</si>
  <si>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</si>
  <si>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</si>
  <si>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</si>
  <si>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</si>
  <si>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</si>
  <si>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</si>
  <si>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</si>
  <si>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</si>
  <si>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</si>
  <si>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</si>
  <si>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</si>
  <si>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</si>
  <si>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</si>
  <si>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</si>
  <si>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</si>
  <si>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</si>
  <si>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</si>
  <si>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</si>
  <si>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</si>
  <si>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</si>
  <si>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</si>
  <si>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</si>
  <si>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</si>
  <si>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</si>
  <si>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</si>
  <si>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</si>
  <si>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</si>
  <si>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</si>
  <si>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</si>
  <si>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</si>
  <si>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</si>
  <si>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</si>
  <si>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</si>
  <si>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</si>
  <si>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</si>
  <si>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</si>
  <si>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</si>
  <si>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</si>
  <si>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</si>
  <si>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</si>
  <si>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</si>
  <si>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</si>
  <si>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</si>
  <si>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</si>
  <si>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</si>
  <si>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</si>
  <si>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</si>
  <si>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</si>
  <si>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</si>
  <si>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</si>
  <si>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</si>
  <si>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</si>
  <si>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</si>
  <si>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</si>
  <si>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</si>
  <si>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</si>
  <si>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</si>
  <si>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</si>
  <si>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</si>
  <si>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</si>
  <si>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</si>
  <si>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</si>
  <si>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</si>
  <si>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</si>
  <si>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</si>
  <si>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</si>
  <si>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</si>
  <si>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</si>
  <si>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</si>
  <si>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</si>
  <si>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</si>
  <si>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</si>
  <si>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</si>
  <si>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</si>
  <si>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</si>
  <si>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</si>
  <si>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</si>
  <si>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</si>
  <si>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</si>
  <si>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</si>
  <si>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</si>
  <si>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</si>
  <si>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</si>
  <si>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</si>
  <si>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</si>
  <si>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</si>
  <si>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</si>
  <si>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</si>
  <si>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</si>
  <si>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</si>
  <si>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</si>
  <si>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</si>
  <si>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</si>
  <si>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</si>
  <si>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</si>
  <si>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</si>
  <si>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</si>
  <si>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</si>
  <si>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</si>
  <si>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</si>
  <si>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</si>
  <si>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</si>
  <si>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</si>
  <si>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</si>
  <si>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</si>
  <si>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</si>
  <si>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</si>
  <si>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</si>
  <si>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</si>
  <si>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</si>
  <si>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</si>
  <si>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</si>
  <si>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</si>
  <si>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</si>
  <si>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</si>
  <si>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</si>
  <si>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</si>
  <si>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</si>
  <si>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</si>
  <si>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</si>
  <si>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</si>
  <si>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</si>
  <si>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</si>
  <si>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</si>
  <si>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</si>
  <si>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</si>
  <si>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</si>
  <si>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</si>
  <si>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</si>
  <si>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</si>
  <si>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</si>
  <si>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</si>
  <si>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</si>
  <si>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</si>
  <si>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</si>
  <si>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</si>
  <si>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</si>
  <si>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</si>
  <si>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</si>
  <si>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</si>
  <si>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</si>
  <si>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</si>
  <si>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</si>
  <si>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</si>
  <si>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</si>
  <si>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</si>
  <si>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</si>
  <si>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</si>
  <si>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</si>
  <si>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</si>
  <si>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</si>
  <si>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</si>
  <si>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</si>
  <si>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</si>
  <si>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</si>
  <si>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</si>
  <si>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</si>
  <si>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</si>
  <si>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</si>
  <si>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</si>
  <si>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</si>
  <si>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</si>
  <si>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</si>
  <si>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</si>
  <si>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</si>
  <si>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</si>
  <si>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</si>
  <si>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</si>
  <si>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</si>
  <si>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</si>
  <si>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</si>
  <si>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</si>
  <si>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</si>
  <si>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</si>
  <si>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</si>
  <si>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</si>
  <si>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</si>
  <si>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</si>
  <si>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</si>
  <si>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</si>
  <si>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</si>
  <si>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</si>
  <si>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</si>
  <si>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</si>
  <si>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</si>
  <si>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</si>
  <si>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</si>
  <si>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</si>
  <si>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</si>
  <si>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</si>
  <si>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</si>
  <si>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</si>
  <si>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</si>
  <si>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</si>
  <si>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</si>
  <si>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</si>
  <si>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</si>
  <si>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</si>
  <si>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</si>
  <si>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</si>
  <si>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</si>
  <si>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</si>
  <si>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</si>
  <si>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</si>
  <si>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</si>
  <si>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</si>
  <si>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</si>
  <si>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</si>
  <si>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</si>
  <si>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</si>
  <si>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</si>
  <si>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</si>
  <si>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</si>
  <si>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</si>
  <si>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</si>
  <si>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</si>
  <si>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</si>
  <si>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</si>
  <si>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</si>
  <si>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</si>
  <si>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</si>
  <si>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</si>
  <si>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</si>
  <si>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</si>
  <si>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</si>
  <si>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</si>
  <si>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</si>
  <si>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</si>
  <si>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</si>
  <si>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</si>
  <si>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</si>
  <si>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</si>
  <si>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</si>
  <si>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</si>
  <si>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</si>
  <si>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</si>
  <si>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</si>
  <si>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</si>
  <si>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</si>
  <si>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</si>
  <si>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</si>
  <si>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</si>
  <si>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</si>
  <si>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</si>
  <si>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</si>
  <si>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</si>
  <si>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</si>
  <si>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</si>
  <si>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</si>
  <si>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</si>
  <si>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</si>
  <si>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</si>
  <si>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</si>
  <si>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</si>
  <si>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</si>
  <si>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</si>
  <si>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</si>
  <si>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</si>
  <si>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</si>
  <si>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</si>
  <si>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</si>
  <si>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</si>
  <si>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</si>
  <si>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</si>
  <si>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</si>
  <si>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</si>
  <si>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</si>
  <si>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</si>
  <si>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</si>
  <si>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</si>
  <si>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</si>
  <si>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</si>
  <si>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</si>
  <si>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</si>
  <si>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</si>
  <si>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</si>
  <si>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</si>
  <si>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</si>
  <si>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</si>
  <si>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</si>
  <si>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</si>
  <si>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</si>
  <si>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</si>
  <si>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</si>
  <si>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</si>
  <si>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</si>
  <si>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</si>
  <si>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</si>
  <si>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</si>
  <si>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</si>
  <si>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</si>
  <si>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</si>
  <si>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</si>
  <si>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</si>
  <si>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</si>
  <si>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</si>
  <si>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</si>
  <si>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</si>
  <si>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</si>
  <si>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</si>
  <si>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</si>
  <si>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</si>
  <si>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</si>
  <si>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</si>
  <si>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</si>
  <si>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</si>
  <si>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</si>
  <si>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</si>
  <si>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</si>
  <si>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</si>
  <si>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</si>
  <si>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</si>
  <si>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</si>
  <si>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</si>
  <si>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</si>
  <si>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</si>
  <si>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</si>
  <si>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</si>
  <si>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</si>
  <si>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</si>
  <si>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</si>
  <si>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</si>
  <si>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</si>
  <si>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</si>
  <si>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</si>
  <si>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</si>
  <si>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</si>
  <si>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</si>
  <si>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</si>
  <si>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</si>
  <si>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</si>
  <si>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</si>
  <si>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</si>
  <si>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</si>
  <si>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</si>
  <si>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</si>
  <si>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</si>
  <si>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</si>
  <si>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</si>
  <si>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</si>
  <si>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</si>
  <si>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</si>
  <si>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</si>
  <si>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</si>
  <si>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</si>
  <si>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</si>
  <si>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</si>
  <si>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</si>
  <si>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</si>
  <si>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</si>
  <si>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</si>
  <si>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</si>
  <si>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</si>
  <si>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</si>
  <si>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</si>
  <si>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</si>
  <si>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</si>
  <si>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</si>
  <si>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</si>
  <si>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</si>
  <si>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</si>
  <si>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</si>
  <si>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</si>
  <si>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</si>
  <si>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</si>
  <si>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</si>
  <si>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</si>
  <si>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</si>
  <si>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</si>
  <si>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</si>
  <si>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</si>
  <si>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</si>
  <si>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</si>
  <si>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</si>
  <si>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</si>
  <si>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</si>
  <si>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</si>
  <si>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</si>
  <si>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</si>
  <si>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</si>
  <si>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</si>
  <si>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</si>
  <si>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</si>
  <si>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</si>
  <si>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</si>
  <si>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</si>
  <si>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</si>
  <si>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</si>
  <si>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</si>
  <si>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</si>
  <si>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</si>
  <si>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</si>
  <si>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</si>
  <si>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</si>
  <si>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</si>
  <si>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</si>
  <si>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</si>
  <si>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</si>
  <si>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</si>
  <si>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</si>
  <si>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</si>
  <si>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</si>
  <si>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</si>
  <si>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</si>
  <si>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</si>
  <si>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</si>
  <si>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</si>
  <si>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</si>
  <si>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</si>
  <si>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</si>
  <si>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</si>
  <si>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</si>
  <si>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</si>
  <si>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</si>
  <si>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</si>
  <si>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</si>
  <si>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</si>
  <si>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</si>
  <si>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</si>
  <si>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</si>
  <si>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</si>
  <si>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</si>
  <si>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</si>
  <si>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</si>
  <si>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</si>
  <si>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</si>
  <si>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</si>
  <si>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</si>
  <si>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</si>
  <si>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</si>
  <si>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</si>
  <si>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</si>
  <si>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</si>
  <si>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</si>
  <si>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</si>
  <si>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</si>
  <si>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</si>
  <si>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</si>
  <si>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</si>
  <si>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</si>
  <si>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</si>
  <si>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</si>
  <si>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</si>
  <si>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</si>
  <si>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</si>
  <si>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</si>
  <si>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</si>
  <si>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</si>
  <si>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</si>
  <si>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</si>
  <si>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</si>
  <si>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</si>
  <si>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</si>
  <si>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</si>
  <si>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</si>
  <si>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</si>
  <si>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</si>
  <si>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</si>
  <si>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</si>
  <si>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</si>
  <si>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</si>
  <si>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</si>
  <si>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</si>
  <si>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</si>
  <si>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</si>
  <si>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</si>
  <si>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</si>
  <si>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</si>
  <si>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</si>
  <si>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</si>
  <si>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</si>
  <si>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</si>
  <si>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</si>
  <si>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</si>
  <si>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</si>
  <si>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</si>
  <si>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</si>
  <si>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</si>
  <si>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</si>
  <si>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</si>
  <si>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</si>
  <si>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</si>
  <si>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</si>
  <si>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</si>
  <si>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</si>
  <si>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</si>
  <si>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</si>
  <si>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</si>
  <si>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</si>
  <si>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</si>
  <si>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</si>
  <si>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</si>
  <si>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</si>
  <si>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</si>
  <si>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</si>
  <si>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</si>
  <si>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</si>
  <si>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</si>
  <si>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</si>
  <si>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</si>
  <si>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</si>
  <si>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</si>
  <si>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</si>
  <si>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</si>
  <si>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</si>
  <si>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</si>
  <si>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</si>
  <si>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</si>
  <si>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</si>
  <si>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</si>
  <si>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</si>
  <si>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</si>
  <si>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</si>
  <si>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</si>
  <si>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</si>
  <si>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</si>
  <si>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</si>
  <si>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</si>
  <si>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</si>
  <si>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</si>
  <si>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</si>
  <si>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</si>
  <si>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</si>
  <si>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</si>
  <si>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</si>
  <si>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</si>
  <si>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</si>
  <si>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</si>
  <si>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</si>
  <si>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</si>
  <si>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</si>
  <si>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</si>
  <si>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</si>
  <si>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</si>
  <si>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</si>
  <si>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</si>
  <si>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</si>
  <si>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</si>
  <si>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</si>
  <si>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</si>
  <si>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</si>
  <si>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</si>
  <si>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</si>
  <si>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</si>
  <si>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</si>
  <si>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</si>
  <si>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</si>
  <si>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</si>
  <si>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</si>
  <si>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</si>
  <si>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</si>
  <si>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</si>
  <si>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</si>
  <si>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</si>
  <si>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</si>
  <si>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</si>
  <si>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</si>
  <si>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</si>
  <si>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</si>
  <si>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</si>
  <si>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</si>
  <si>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</si>
  <si>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</si>
  <si>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</si>
  <si>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</si>
  <si>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</si>
  <si>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</si>
  <si>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</si>
  <si>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</si>
  <si>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</si>
  <si>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</si>
  <si>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</si>
  <si>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</si>
  <si>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</si>
  <si>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</si>
  <si>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</si>
  <si>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</si>
  <si>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</si>
  <si>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</si>
  <si>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</si>
  <si>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</si>
  <si>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</si>
  <si>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</si>
  <si>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</si>
  <si>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</si>
  <si>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</si>
  <si>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</si>
  <si>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</si>
  <si>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</si>
  <si>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</si>
  <si>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</si>
  <si>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</si>
  <si>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</si>
  <si>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</si>
  <si>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</si>
  <si>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</si>
  <si>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</si>
  <si>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</si>
  <si>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</si>
  <si>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</si>
  <si>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</si>
  <si>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</si>
  <si>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</si>
  <si>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</si>
  <si>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</si>
  <si>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</si>
  <si>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</si>
  <si>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</si>
  <si>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</si>
  <si>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</si>
  <si>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</si>
  <si>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</si>
  <si>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</si>
  <si>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</si>
  <si>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</si>
  <si>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</si>
  <si>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</si>
  <si>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</si>
  <si>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</si>
  <si>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</si>
  <si>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</si>
  <si>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</si>
  <si>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</si>
  <si>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</si>
  <si>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</si>
  <si>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</si>
  <si>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</si>
  <si>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</si>
  <si>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</si>
  <si>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</si>
  <si>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</si>
  <si>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</si>
  <si>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</si>
  <si>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</si>
  <si>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</si>
  <si>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</si>
  <si>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</si>
  <si>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</si>
  <si>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</si>
  <si>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</si>
  <si>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</si>
  <si>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</si>
  <si>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</si>
  <si>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</si>
  <si>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</si>
  <si>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</si>
  <si>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</si>
  <si>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</si>
  <si>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</si>
  <si>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</si>
  <si>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</si>
  <si>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</si>
  <si>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</si>
  <si>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</si>
  <si>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</si>
  <si>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</si>
  <si>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</si>
  <si>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</si>
  <si>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</si>
  <si>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</si>
  <si>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</si>
  <si>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</si>
  <si>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</si>
  <si>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</si>
  <si>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</si>
  <si>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</si>
  <si>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</si>
  <si>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</si>
  <si>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</si>
  <si>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</si>
  <si>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</si>
  <si>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</si>
  <si>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</si>
  <si>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</si>
  <si>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</si>
  <si>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</si>
  <si>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</si>
  <si>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</si>
  <si>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</si>
  <si>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</si>
  <si>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</si>
  <si>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</si>
  <si>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</si>
  <si>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</si>
  <si>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</si>
  <si>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</si>
  <si>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</si>
  <si>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</si>
  <si>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</si>
  <si>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</si>
  <si>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</si>
  <si>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</si>
  <si>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</si>
  <si>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</si>
  <si>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</si>
  <si>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</si>
  <si>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</si>
  <si>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</si>
  <si>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</si>
  <si>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</si>
  <si>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</si>
  <si>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</si>
  <si>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</si>
  <si>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</si>
  <si>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</si>
  <si>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</si>
  <si>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</si>
  <si>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</si>
  <si>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</si>
  <si>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</si>
  <si>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</si>
  <si>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</si>
  <si>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</si>
  <si>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</si>
  <si>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</si>
  <si>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</si>
  <si>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</si>
  <si>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</si>
  <si>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</si>
  <si>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</si>
  <si>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</si>
  <si>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</si>
  <si>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</si>
  <si>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</si>
  <si>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</si>
  <si>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</si>
  <si>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</si>
  <si>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</si>
  <si>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</si>
  <si>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</si>
  <si>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</si>
  <si>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</si>
  <si>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</si>
  <si>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</si>
  <si>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</si>
  <si>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</si>
  <si>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</si>
  <si>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</si>
  <si>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</si>
  <si>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</si>
  <si>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</si>
  <si>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</si>
  <si>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</si>
  <si>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</si>
  <si>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</si>
  <si>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</si>
  <si>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</si>
  <si>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</si>
  <si>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</si>
  <si>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</si>
  <si>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</si>
  <si>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</si>
  <si>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</si>
  <si>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</si>
  <si>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</si>
  <si>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</si>
  <si>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</si>
  <si>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</si>
  <si>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</si>
  <si>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</si>
  <si>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</si>
  <si>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</si>
  <si>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</si>
  <si>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</si>
  <si>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</si>
  <si>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</si>
  <si>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</si>
  <si>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</si>
  <si>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</si>
  <si>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</si>
  <si>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</si>
  <si>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</si>
  <si>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</si>
  <si>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</si>
  <si>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</si>
  <si>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</si>
  <si>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</si>
  <si>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</si>
  <si>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</si>
  <si>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</si>
  <si>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</si>
  <si>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</si>
  <si>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</si>
  <si>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</si>
  <si>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</si>
  <si>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</si>
  <si>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</si>
  <si>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</si>
  <si>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</si>
  <si>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</si>
  <si>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</si>
  <si>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</si>
  <si>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</si>
  <si>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</si>
  <si>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</si>
  <si>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</si>
  <si>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</si>
  <si>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</si>
  <si>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</si>
  <si>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</si>
  <si>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</si>
  <si>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</si>
  <si>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</si>
  <si>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</si>
  <si>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</si>
  <si>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</si>
  <si>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</si>
  <si>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</si>
  <si>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</si>
  <si>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</si>
  <si>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</si>
  <si>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</si>
  <si>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</si>
  <si>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</si>
  <si>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</si>
  <si>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</si>
  <si>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</si>
  <si>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</si>
  <si>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</si>
  <si>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</si>
  <si>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</si>
  <si>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</si>
  <si>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</si>
  <si>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</si>
  <si>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</si>
  <si>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</si>
  <si>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</si>
  <si>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</si>
  <si>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</si>
  <si>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</si>
  <si>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</si>
  <si>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</si>
  <si>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</si>
  <si>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</si>
  <si>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</si>
  <si>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</si>
  <si>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</si>
  <si>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</si>
  <si>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</si>
  <si>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</si>
  <si>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</si>
  <si>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</si>
  <si>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</si>
  <si>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</si>
  <si>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</si>
  <si>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</si>
  <si>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</si>
  <si>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</si>
  <si>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</si>
  <si>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</si>
  <si>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</si>
  <si>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</si>
  <si>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</si>
  <si>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</si>
  <si>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</si>
  <si>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</si>
  <si>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</si>
  <si>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</si>
  <si>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</si>
  <si>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</si>
  <si>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</si>
  <si>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</si>
  <si>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</si>
  <si>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</si>
  <si>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</si>
  <si>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</si>
  <si>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</si>
  <si>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</si>
  <si>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</si>
  <si>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</si>
  <si>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</si>
  <si>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</si>
  <si>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</si>
  <si>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</si>
  <si>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</si>
  <si>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</si>
  <si>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</si>
  <si>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</si>
  <si>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</si>
  <si>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</si>
  <si>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</si>
  <si>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</si>
  <si>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</si>
  <si>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</si>
  <si>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</si>
  <si>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</si>
  <si>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</si>
  <si>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</si>
  <si>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</si>
  <si>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</si>
  <si>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</si>
  <si>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</si>
  <si>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</si>
  <si>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</si>
  <si>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</si>
  <si>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</si>
  <si>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</si>
  <si>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</si>
  <si>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</si>
  <si>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</si>
  <si>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</si>
  <si>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</si>
  <si>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</si>
  <si>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</si>
  <si>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</si>
  <si>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</si>
  <si>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</si>
  <si>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</si>
  <si>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</si>
  <si>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</si>
  <si>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</si>
  <si>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</si>
  <si>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</si>
  <si>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</si>
  <si>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</si>
  <si>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</si>
  <si>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</si>
  <si>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</si>
  <si>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</si>
  <si>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</si>
  <si>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</si>
  <si>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</si>
  <si>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</si>
  <si>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</si>
  <si>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</si>
  <si>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</si>
  <si>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</si>
  <si>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</si>
  <si>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</si>
  <si>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</si>
  <si>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</si>
  <si>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</si>
  <si>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</si>
  <si>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</si>
  <si>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</si>
  <si>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</si>
  <si>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</si>
  <si>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</si>
  <si>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</si>
  <si>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</si>
  <si>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</si>
  <si>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</si>
  <si>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</si>
  <si>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</si>
  <si>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</si>
  <si>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</si>
  <si>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</si>
  <si>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</si>
  <si>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</si>
  <si>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</si>
  <si>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</si>
  <si>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</si>
  <si>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</si>
  <si>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</si>
  <si>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</si>
  <si>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</si>
  <si>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</si>
  <si>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</si>
  <si>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</si>
  <si>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</si>
  <si>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</si>
  <si>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</si>
  <si>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</si>
  <si>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</si>
  <si>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</si>
  <si>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</si>
  <si>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</si>
  <si>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</si>
  <si>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</si>
  <si>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</si>
  <si>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</si>
  <si>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</si>
  <si>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</si>
  <si>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</si>
  <si>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</si>
  <si>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</si>
  <si>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</si>
  <si>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</si>
  <si>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</si>
  <si>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</si>
  <si>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</si>
  <si>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</si>
  <si>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</si>
  <si>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</si>
  <si>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</si>
  <si>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</si>
  <si>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</si>
  <si>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</si>
  <si>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</si>
  <si>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</si>
  <si>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</si>
  <si>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</si>
  <si>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</si>
  <si>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</si>
  <si>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</si>
  <si>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</si>
  <si>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</si>
  <si>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</si>
  <si>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</si>
  <si>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</si>
  <si>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</si>
  <si>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</si>
  <si>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</si>
  <si>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</si>
  <si>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</si>
  <si>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</si>
  <si>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</si>
  <si>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</si>
  <si>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</si>
  <si>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</si>
  <si>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</si>
  <si>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</si>
  <si>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</si>
  <si>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</si>
  <si>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</si>
  <si>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</si>
  <si>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</si>
  <si>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</si>
  <si>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</si>
  <si>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</si>
  <si>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</si>
  <si>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</si>
  <si>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</si>
  <si>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</si>
  <si>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</si>
  <si>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</si>
  <si>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</si>
  <si>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</si>
  <si>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</si>
  <si>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</si>
  <si>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</si>
  <si>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</si>
  <si>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</si>
  <si>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</si>
  <si>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</si>
  <si>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</si>
  <si>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</si>
  <si>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</si>
  <si>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</si>
  <si>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</si>
  <si>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</si>
  <si>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</si>
  <si>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</si>
  <si>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</si>
  <si>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</si>
  <si>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</si>
  <si>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</si>
  <si>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</si>
  <si>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</si>
  <si>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</si>
  <si>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</si>
  <si>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</si>
  <si>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</si>
  <si>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</si>
  <si>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</si>
  <si>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</si>
  <si>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</si>
  <si>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</si>
  <si>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</si>
  <si>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</si>
  <si>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</si>
  <si>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</si>
  <si>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</si>
  <si>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</si>
  <si>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</si>
  <si>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</si>
  <si>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</si>
  <si>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</si>
  <si>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</si>
  <si>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</si>
  <si>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</si>
  <si>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</si>
  <si>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</si>
  <si>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</si>
  <si>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</si>
  <si>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</si>
  <si>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</si>
  <si>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</si>
  <si>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</si>
  <si>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</si>
  <si>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</si>
  <si>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</si>
  <si>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</si>
  <si>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</si>
  <si>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</si>
  <si>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</si>
  <si>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</si>
  <si>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</si>
  <si>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</si>
  <si>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</si>
  <si>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</si>
  <si>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</si>
  <si>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</si>
  <si>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</si>
  <si>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</si>
  <si>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</si>
  <si>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</si>
  <si>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</si>
  <si>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</si>
  <si>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</si>
  <si>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</si>
  <si>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</si>
  <si>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</si>
  <si>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</si>
  <si>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</si>
  <si>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</si>
  <si>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</si>
  <si>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</si>
  <si>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</si>
  <si>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</si>
  <si>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</si>
  <si>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</si>
  <si>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</si>
  <si>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</si>
  <si>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</si>
  <si>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</si>
  <si>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</si>
  <si>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</si>
  <si>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</si>
  <si>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</si>
  <si>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</si>
  <si>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</si>
  <si>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</si>
  <si>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</si>
  <si>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</si>
  <si>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</si>
  <si>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</si>
  <si>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</si>
  <si>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</si>
  <si>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</si>
  <si>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</si>
  <si>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</si>
  <si>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</si>
  <si>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</si>
  <si>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</si>
  <si>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</si>
  <si>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</si>
  <si>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</si>
  <si>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</si>
  <si>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</si>
  <si>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</si>
  <si>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</si>
  <si>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</si>
  <si>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</si>
  <si>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</si>
  <si>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</si>
  <si>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</si>
  <si>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</si>
  <si>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</si>
  <si>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</si>
  <si>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</si>
  <si>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</si>
  <si>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</si>
  <si>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</si>
  <si>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</si>
  <si>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</si>
  <si>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</si>
  <si>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</si>
  <si>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</si>
  <si>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</si>
  <si>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</si>
  <si>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</si>
  <si>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</si>
  <si>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</si>
  <si>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</si>
  <si>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</si>
  <si>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</si>
  <si>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</si>
  <si>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</si>
  <si>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</si>
  <si>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</si>
  <si>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</si>
  <si>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</si>
  <si>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</si>
  <si>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</si>
  <si>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</si>
  <si>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</si>
  <si>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</si>
  <si>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</si>
  <si>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</si>
  <si>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</si>
  <si>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</si>
  <si>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</si>
  <si>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</si>
  <si>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</si>
  <si>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</si>
  <si>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</si>
  <si>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</si>
  <si>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</si>
  <si>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</si>
  <si>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</si>
  <si>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</si>
  <si>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</si>
  <si>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</si>
  <si>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</si>
  <si>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</si>
  <si>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</si>
  <si>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</si>
  <si>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</si>
  <si>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</si>
  <si>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</si>
  <si>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</si>
  <si>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</si>
  <si>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</si>
  <si>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</si>
  <si>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</si>
  <si>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</si>
  <si>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</si>
  <si>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</si>
  <si>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</si>
  <si>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</si>
  <si>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</si>
  <si>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</si>
  <si>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</si>
  <si>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</si>
  <si>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</si>
  <si>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</si>
  <si>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</si>
  <si>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</si>
  <si>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</si>
  <si>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</si>
  <si>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</si>
  <si>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</si>
  <si>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</si>
  <si>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</si>
  <si>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</si>
  <si>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</si>
  <si>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</si>
  <si>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</si>
  <si>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</si>
  <si>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</si>
  <si>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</si>
  <si>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</si>
  <si>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</si>
  <si>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</si>
  <si>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</si>
  <si>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</si>
  <si>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</si>
  <si>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</si>
  <si>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</si>
  <si>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</si>
  <si>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</si>
  <si>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</si>
  <si>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</si>
  <si>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</si>
  <si>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</si>
  <si>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</si>
  <si>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</si>
  <si>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</si>
  <si>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</si>
  <si>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</si>
  <si>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</si>
  <si>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</si>
  <si>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</si>
  <si>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</si>
  <si>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</si>
  <si>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</si>
  <si>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</si>
  <si>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</si>
  <si>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</si>
  <si>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</si>
  <si>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</si>
  <si>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</si>
  <si>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</si>
  <si>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</si>
  <si>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</si>
  <si>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</si>
  <si>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</si>
  <si>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</si>
  <si>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</si>
  <si>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</si>
  <si>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</si>
  <si>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</si>
  <si>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</si>
  <si>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</si>
  <si>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</si>
  <si>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</si>
  <si>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</si>
  <si>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</si>
  <si>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</si>
  <si>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</si>
  <si>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</si>
  <si>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</si>
  <si>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</si>
  <si>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</si>
  <si>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</si>
  <si>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</si>
  <si>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</si>
  <si>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</si>
  <si>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</si>
  <si>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</si>
  <si>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</si>
  <si>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</si>
  <si>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</si>
  <si>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</si>
  <si>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</si>
  <si>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</si>
  <si>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</si>
  <si>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</si>
  <si>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</si>
  <si>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</si>
  <si>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</si>
  <si>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</si>
  <si>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</si>
  <si>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</si>
  <si>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</si>
  <si>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</si>
  <si>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</si>
  <si>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</si>
  <si>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</si>
  <si>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</si>
  <si>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</si>
  <si>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</si>
  <si>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</si>
  <si>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</si>
  <si>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</si>
  <si>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</si>
  <si>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</si>
  <si>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</si>
  <si>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</si>
  <si>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</si>
  <si>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</si>
  <si>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</si>
  <si>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</si>
  <si>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</si>
  <si>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</si>
  <si>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</si>
  <si>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</si>
  <si>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</si>
  <si>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</si>
  <si>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</si>
  <si>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</si>
  <si>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</si>
  <si>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</si>
  <si>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</si>
  <si>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</si>
  <si>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</si>
  <si>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</si>
  <si>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</si>
  <si>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</si>
  <si>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</si>
  <si>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</si>
  <si>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</si>
  <si>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</si>
  <si>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</si>
  <si>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</si>
  <si>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</si>
  <si>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</si>
  <si>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</si>
  <si>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</si>
  <si>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</si>
  <si>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</si>
  <si>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</si>
  <si>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</si>
  <si>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</si>
  <si>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</si>
  <si>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</si>
  <si>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</si>
  <si>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</si>
  <si>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</si>
  <si>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</si>
  <si>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</si>
  <si>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</si>
  <si>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</si>
  <si>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</si>
  <si>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</si>
  <si>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</si>
  <si>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</si>
  <si>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</si>
  <si>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</si>
  <si>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</si>
  <si>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</si>
  <si>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</si>
  <si>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</si>
  <si>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</si>
  <si>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</si>
  <si>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</si>
  <si>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</si>
  <si>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</si>
  <si>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</si>
  <si>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</si>
  <si>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</si>
  <si>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</si>
  <si>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</si>
  <si>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</si>
  <si>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</si>
  <si>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</si>
  <si>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</si>
  <si>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</si>
  <si>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</si>
  <si>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</si>
  <si>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</si>
  <si>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</si>
  <si>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</si>
  <si>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</si>
  <si>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</si>
  <si>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</si>
  <si>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</si>
  <si>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</si>
  <si>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</si>
  <si>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</si>
  <si>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</si>
  <si>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</si>
  <si>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</si>
  <si>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</si>
  <si>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</si>
  <si>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</si>
  <si>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</si>
  <si>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</si>
  <si>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</si>
  <si>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</si>
  <si>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</si>
  <si>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</si>
  <si>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</si>
  <si>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</si>
  <si>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</si>
  <si>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</si>
  <si>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</si>
  <si>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</si>
  <si>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</si>
  <si>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</si>
  <si>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</si>
  <si>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</si>
  <si>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</si>
  <si>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</si>
  <si>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</si>
  <si>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</si>
  <si>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</si>
  <si>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</si>
  <si>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</si>
  <si>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</si>
  <si>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</si>
  <si>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</si>
  <si>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</si>
  <si>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</si>
  <si>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</si>
  <si>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</si>
  <si>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</si>
  <si>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</si>
  <si>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</si>
  <si>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</si>
  <si>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</si>
  <si>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</si>
  <si>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</si>
  <si>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</si>
  <si>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</si>
  <si>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</si>
  <si>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</si>
  <si>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</si>
  <si>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</si>
  <si>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</si>
  <si>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</si>
  <si>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</si>
  <si>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</si>
  <si>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</si>
  <si>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</si>
  <si>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</si>
  <si>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</si>
  <si>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</si>
  <si>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</si>
  <si>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</si>
  <si>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</si>
  <si>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</si>
  <si>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</si>
  <si>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</si>
  <si>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</si>
  <si>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</si>
  <si>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</si>
  <si>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</si>
  <si>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</si>
  <si>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</si>
  <si>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</si>
  <si>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</si>
  <si>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</si>
  <si>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</si>
  <si>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</si>
  <si>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</si>
  <si>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</si>
  <si>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</si>
  <si>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</si>
  <si>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</si>
  <si>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</si>
  <si>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</si>
  <si>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</si>
  <si>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</si>
  <si>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</si>
  <si>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</si>
  <si>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</si>
  <si>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</si>
  <si>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</si>
  <si>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</si>
  <si>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</si>
  <si>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</si>
  <si>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</si>
  <si>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</si>
  <si>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</si>
  <si>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</si>
  <si>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</si>
  <si>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</si>
  <si>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</si>
  <si>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</si>
  <si>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</si>
  <si>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</si>
  <si>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</si>
  <si>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</si>
  <si>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</si>
  <si>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</si>
  <si>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</si>
  <si>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</si>
  <si>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</si>
  <si>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</si>
  <si>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</si>
  <si>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</si>
  <si>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</si>
  <si>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</si>
  <si>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</si>
  <si>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</si>
  <si>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</si>
  <si>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</si>
  <si>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</si>
  <si>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</si>
  <si>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</si>
  <si>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</si>
  <si>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</si>
  <si>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</si>
  <si>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</si>
  <si>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</si>
  <si>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</si>
  <si>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</si>
  <si>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</si>
  <si>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</si>
  <si>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</si>
  <si>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</si>
  <si>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</si>
  <si>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</si>
  <si>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</si>
  <si>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</si>
  <si>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</si>
  <si>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</si>
  <si>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</si>
  <si>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</si>
  <si>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</si>
  <si>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</si>
  <si>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</si>
  <si>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</si>
  <si>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</si>
  <si>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</si>
  <si>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</si>
  <si>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</si>
  <si>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</si>
  <si>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</si>
  <si>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</si>
  <si>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</si>
  <si>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</si>
  <si>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</si>
  <si>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</si>
  <si>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</si>
  <si>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</si>
  <si>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</si>
  <si>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</si>
  <si>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</si>
  <si>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</si>
  <si>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</si>
  <si>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</si>
  <si>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</si>
  <si>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</si>
  <si>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</si>
  <si>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</si>
  <si>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</si>
  <si>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</si>
  <si>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</si>
  <si>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</si>
  <si>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</si>
  <si>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</si>
  <si>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</si>
  <si>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</si>
  <si>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</si>
  <si>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</si>
  <si>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</si>
  <si>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</si>
  <si>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</si>
  <si>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</si>
  <si>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</si>
  <si>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</si>
  <si>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</si>
  <si>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</si>
  <si>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</si>
  <si>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</si>
  <si>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</si>
  <si>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</si>
  <si>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</si>
  <si>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</si>
  <si>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</si>
  <si>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</si>
  <si>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</si>
  <si>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</si>
  <si>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</si>
  <si>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</si>
  <si>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</si>
  <si>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</si>
  <si>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</si>
  <si>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</si>
  <si>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</si>
  <si>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</si>
  <si>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</si>
  <si>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</si>
  <si>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</si>
  <si>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</si>
  <si>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</si>
  <si>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</si>
  <si>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</si>
  <si>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</si>
  <si>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</si>
  <si>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</si>
  <si>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</si>
  <si>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</si>
  <si>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</si>
  <si>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</si>
  <si>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</si>
  <si>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</si>
  <si>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</si>
  <si>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</si>
  <si>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</si>
  <si>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</si>
  <si>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</si>
  <si>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</si>
  <si>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</si>
  <si>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</si>
  <si>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</si>
  <si>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</si>
  <si>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</si>
  <si>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</si>
  <si>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</si>
  <si>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</si>
  <si>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</si>
  <si>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</si>
  <si>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</si>
  <si>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</si>
  <si>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</si>
  <si>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</si>
  <si>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</si>
  <si>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</si>
  <si>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</si>
  <si>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</si>
  <si>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</si>
  <si>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</si>
  <si>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</si>
  <si>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</si>
  <si>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</si>
  <si>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</si>
  <si>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</si>
  <si>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</si>
  <si>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</si>
  <si>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</si>
  <si>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</si>
  <si>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</si>
  <si>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</si>
  <si>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</si>
  <si>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</si>
  <si>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</si>
  <si>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</si>
  <si>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</si>
  <si>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</si>
  <si>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</si>
  <si>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</si>
  <si>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</si>
  <si>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</si>
  <si>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</si>
  <si>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</si>
  <si>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</si>
  <si>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</si>
  <si>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</si>
  <si>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</si>
  <si>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</si>
  <si>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</si>
  <si>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</si>
  <si>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</si>
  <si>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</si>
  <si>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</si>
  <si>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</si>
  <si>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</si>
  <si>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</si>
  <si>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</si>
  <si>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</si>
  <si>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</si>
  <si>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</si>
  <si>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</si>
  <si>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</si>
  <si>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</si>
  <si>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</si>
  <si>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</si>
  <si>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</si>
  <si>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</si>
  <si>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</si>
  <si>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</si>
  <si>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</si>
  <si>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</si>
  <si>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</si>
  <si>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</si>
  <si>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</si>
  <si>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</si>
  <si>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</si>
  <si>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</si>
  <si>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</si>
  <si>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</si>
  <si>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</si>
  <si>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</si>
  <si>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</si>
  <si>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</si>
  <si>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</si>
  <si>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</si>
  <si>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</si>
  <si>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</si>
  <si>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</si>
  <si>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</si>
  <si>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</si>
  <si>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</si>
  <si>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</si>
  <si>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</si>
  <si>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</si>
  <si>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</si>
  <si>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</si>
  <si>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</si>
  <si>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</si>
  <si>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</si>
  <si>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</si>
  <si>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</si>
  <si>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</si>
  <si>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</si>
  <si>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</si>
  <si>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</si>
  <si>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</si>
  <si>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</si>
  <si>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</si>
  <si>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</si>
  <si>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</si>
  <si>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</si>
  <si>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</si>
  <si>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</si>
  <si>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</si>
  <si>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</si>
  <si>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</si>
  <si>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</si>
  <si>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</si>
  <si>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</si>
  <si>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</si>
  <si>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</si>
  <si>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</si>
  <si>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</si>
  <si>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</si>
  <si>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</si>
  <si>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</si>
  <si>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</si>
  <si>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</si>
  <si>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</si>
  <si>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</si>
  <si>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</si>
  <si>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</si>
  <si>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</si>
  <si>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</si>
  <si>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</si>
  <si>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</si>
  <si>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</si>
  <si>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</si>
  <si>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</si>
  <si>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</si>
  <si>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</si>
  <si>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</si>
  <si>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</si>
  <si>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</si>
  <si>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</si>
  <si>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</si>
  <si>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</si>
  <si>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</si>
  <si>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</si>
  <si>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</si>
  <si>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</si>
  <si>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</si>
  <si>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</si>
  <si>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</si>
  <si>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</si>
  <si>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</si>
  <si>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</si>
  <si>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</si>
  <si>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</si>
  <si>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</si>
  <si>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</si>
  <si>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</si>
  <si>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</si>
  <si>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</si>
  <si>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</si>
  <si>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</si>
  <si>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</si>
  <si>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</si>
  <si>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</si>
  <si>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</si>
  <si>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</si>
  <si>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</si>
  <si>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</si>
  <si>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</si>
  <si>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</si>
  <si>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</si>
  <si>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</si>
  <si>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</si>
  <si>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</si>
  <si>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</si>
  <si>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</si>
  <si>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</si>
  <si>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</si>
  <si>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</si>
  <si>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</si>
  <si>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</si>
  <si>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</si>
  <si>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</si>
  <si>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</si>
  <si>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</si>
  <si>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</si>
  <si>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</si>
  <si>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</si>
  <si>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</si>
  <si>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</si>
  <si>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</si>
  <si>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</si>
  <si>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</si>
  <si>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</si>
  <si>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</si>
  <si>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</si>
  <si>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</si>
  <si>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</si>
  <si>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</si>
  <si>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</si>
  <si>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</si>
  <si>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</si>
  <si>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</si>
  <si>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</si>
  <si>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</si>
  <si>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</si>
  <si>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</si>
  <si>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</si>
  <si>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</si>
  <si>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</si>
  <si>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</si>
  <si>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</si>
  <si>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</si>
  <si>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</si>
  <si>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</si>
  <si>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</si>
  <si>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</si>
  <si>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</si>
  <si>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</si>
  <si>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</si>
  <si>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</si>
  <si>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</si>
  <si>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</si>
  <si>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</si>
  <si>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</si>
  <si>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</si>
  <si>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</si>
  <si>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</si>
  <si>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</si>
  <si>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</si>
  <si>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</si>
  <si>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</si>
  <si>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</si>
  <si>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</si>
  <si>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</si>
  <si>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</si>
  <si>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</si>
  <si>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</si>
  <si>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</si>
  <si>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</si>
  <si>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</si>
  <si>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</si>
  <si>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</si>
  <si>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</si>
  <si>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</si>
  <si>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</si>
  <si>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</si>
  <si>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</si>
  <si>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</si>
  <si>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</si>
  <si>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</si>
  <si>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</si>
  <si>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</si>
  <si>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</si>
  <si>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</si>
  <si>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</si>
  <si>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</si>
  <si>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</si>
  <si>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</si>
  <si>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</si>
  <si>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</si>
  <si>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</si>
  <si>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</si>
  <si>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</si>
  <si>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</si>
  <si>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</si>
  <si>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</si>
  <si>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</si>
  <si>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</si>
  <si>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</si>
  <si>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</si>
  <si>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</si>
  <si>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</si>
  <si>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</si>
  <si>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</si>
  <si>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</si>
  <si>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</si>
  <si>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</si>
  <si>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</si>
  <si>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</si>
  <si>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</si>
  <si>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</si>
  <si>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</si>
  <si>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</si>
  <si>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</si>
  <si>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</si>
  <si>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</si>
  <si>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</si>
  <si>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</si>
  <si>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</si>
  <si>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</si>
  <si>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</si>
  <si>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</si>
  <si>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</si>
  <si>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</si>
  <si>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</si>
  <si>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</si>
  <si>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</si>
  <si>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</si>
  <si>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</si>
  <si>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</si>
  <si>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</si>
  <si>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</si>
  <si>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</si>
  <si>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</si>
  <si>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</si>
  <si>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</si>
  <si>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</si>
  <si>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</si>
  <si>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</si>
  <si>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</si>
  <si>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</si>
  <si>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</si>
  <si>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</si>
  <si>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</si>
  <si>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</si>
  <si>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</si>
  <si>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</si>
  <si>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</si>
  <si>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</si>
  <si>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</si>
  <si>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</si>
  <si>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</si>
  <si>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</si>
  <si>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</si>
  <si>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</si>
  <si>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</si>
  <si>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</si>
  <si>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</si>
  <si>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</si>
  <si>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</si>
  <si>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</si>
  <si>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</si>
  <si>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</si>
  <si>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</si>
  <si>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</si>
  <si>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</si>
  <si>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</si>
  <si>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</si>
  <si>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</si>
  <si>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</si>
  <si>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</si>
  <si>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</si>
  <si>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</si>
  <si>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</si>
  <si>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</si>
  <si>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</si>
  <si>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</si>
  <si>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</si>
  <si>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</si>
  <si>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</si>
  <si>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</si>
  <si>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</si>
  <si>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</si>
  <si>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</si>
  <si>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</si>
  <si>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</si>
  <si>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</si>
  <si>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</si>
  <si>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</si>
  <si>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</si>
  <si>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</si>
  <si>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</si>
  <si>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</si>
  <si>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</si>
  <si>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</si>
  <si>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</si>
  <si>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</si>
  <si>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</si>
  <si>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</si>
  <si>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</si>
  <si>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</si>
  <si>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</si>
  <si>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</si>
  <si>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</si>
  <si>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</si>
  <si>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</si>
  <si>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</si>
  <si>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</si>
  <si>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</si>
  <si>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</si>
  <si>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</si>
  <si>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</si>
  <si>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</si>
  <si>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</si>
  <si>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</si>
  <si>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</si>
  <si>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</si>
  <si>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</si>
  <si>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</si>
  <si>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</si>
  <si>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</si>
  <si>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</si>
  <si>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</si>
  <si>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</si>
  <si>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</si>
  <si>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</si>
  <si>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</si>
  <si>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</si>
  <si>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</si>
  <si>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</si>
  <si>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</si>
  <si>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</si>
  <si>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</si>
  <si>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</si>
  <si>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</si>
  <si>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</si>
  <si>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</si>
  <si>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</si>
  <si>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</si>
  <si>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</si>
  <si>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</si>
  <si>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</si>
  <si>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</si>
  <si>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</si>
  <si>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</si>
  <si>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</si>
  <si>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</si>
  <si>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</si>
  <si>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</si>
  <si>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</si>
  <si>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</si>
  <si>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</si>
  <si>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</si>
  <si>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</si>
  <si>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</si>
  <si>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</si>
  <si>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</si>
  <si>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</si>
  <si>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</si>
  <si>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</si>
  <si>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</si>
  <si>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</si>
  <si>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</si>
  <si>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</si>
  <si>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</si>
  <si>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</si>
  <si>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</si>
  <si>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</si>
  <si>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</si>
  <si>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</si>
  <si>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</si>
  <si>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</si>
  <si>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</si>
  <si>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</si>
  <si>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</si>
  <si>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</si>
  <si>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</si>
  <si>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</si>
  <si>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</si>
  <si>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</si>
  <si>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</si>
  <si>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</si>
  <si>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</si>
  <si>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</si>
  <si>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</si>
  <si>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</si>
  <si>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</si>
  <si>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</si>
  <si>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</si>
  <si>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</si>
  <si>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</si>
  <si>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</si>
  <si>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</si>
  <si>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</si>
  <si>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</si>
  <si>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</si>
  <si>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</si>
  <si>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</si>
  <si>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</si>
  <si>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</si>
  <si>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</si>
  <si>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</si>
  <si>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</si>
  <si>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</si>
  <si>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</si>
  <si>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</si>
  <si>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</si>
  <si>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</si>
  <si>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</si>
  <si>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</si>
  <si>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</si>
  <si>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</si>
  <si>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</si>
  <si>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</si>
  <si>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</si>
  <si>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</si>
  <si>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</si>
  <si>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</si>
  <si>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</si>
  <si>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</si>
  <si>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</si>
  <si>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</si>
  <si>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</si>
  <si>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</si>
  <si>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</si>
  <si>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</si>
  <si>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</si>
  <si>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</si>
  <si>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</si>
  <si>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</si>
  <si>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</si>
  <si>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</si>
  <si>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</si>
  <si>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</si>
  <si>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</si>
  <si>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</si>
  <si>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</si>
  <si>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</si>
  <si>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</si>
  <si>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</si>
  <si>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</si>
  <si>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</si>
  <si>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</si>
  <si>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</si>
  <si>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</si>
  <si>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</si>
  <si>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</si>
  <si>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</si>
  <si>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</si>
  <si>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</si>
  <si>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</si>
  <si>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</si>
  <si>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</si>
  <si>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</si>
  <si>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</si>
  <si>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</si>
  <si>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</si>
  <si>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</si>
  <si>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</si>
  <si>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</si>
  <si>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</si>
  <si>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</si>
  <si>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</si>
  <si>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</si>
  <si>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</si>
  <si>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</si>
  <si>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</si>
  <si>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</si>
  <si>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</si>
  <si>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</si>
  <si>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</si>
  <si>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</si>
  <si>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</si>
  <si>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</si>
  <si>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</si>
  <si>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</si>
  <si>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</si>
  <si>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</si>
  <si>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</si>
  <si>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</si>
  <si>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</si>
  <si>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</si>
  <si>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</si>
  <si>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</si>
  <si>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</si>
  <si>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</si>
  <si>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</si>
  <si>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</si>
  <si>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</si>
  <si>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</si>
  <si>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</si>
  <si>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</si>
  <si>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</si>
  <si>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</si>
  <si>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</si>
  <si>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</si>
  <si>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</si>
  <si>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</si>
  <si>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</si>
  <si>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</si>
  <si>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</si>
  <si>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</si>
  <si>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</si>
  <si>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</si>
  <si>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</si>
  <si>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</si>
  <si>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</si>
  <si>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</si>
  <si>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</si>
  <si>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</si>
  <si>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</si>
  <si>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</si>
  <si>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</si>
  <si>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</si>
  <si>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</si>
  <si>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</si>
  <si>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</si>
  <si>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</si>
  <si>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</si>
  <si>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</si>
  <si>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</si>
  <si>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</si>
  <si>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</si>
  <si>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</si>
  <si>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</si>
  <si>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</si>
  <si>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</si>
  <si>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</si>
  <si>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</si>
  <si>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</si>
  <si>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</si>
  <si>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</si>
  <si>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</si>
  <si>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</si>
  <si>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</si>
  <si>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</si>
  <si>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</si>
  <si>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</si>
  <si>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</si>
  <si>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</si>
  <si>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</si>
  <si>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</si>
  <si>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</si>
  <si>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</si>
  <si>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</si>
  <si>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</si>
  <si>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</si>
  <si>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</si>
  <si>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</si>
  <si>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</si>
  <si>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</si>
  <si>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</si>
  <si>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</si>
  <si>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</si>
  <si>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</si>
  <si>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</si>
  <si>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</si>
  <si>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</si>
  <si>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</si>
  <si>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</si>
  <si>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</si>
  <si>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</si>
  <si>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</si>
  <si>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</si>
  <si>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</si>
  <si>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</si>
  <si>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</si>
  <si>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</si>
  <si>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</si>
  <si>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</si>
  <si>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</si>
  <si>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</si>
  <si>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</si>
  <si>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</si>
  <si>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</si>
  <si>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</si>
  <si>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</si>
  <si>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</si>
  <si>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</si>
  <si>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</si>
  <si>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</si>
  <si>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</si>
  <si>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</si>
  <si>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</si>
  <si>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</si>
  <si>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</si>
  <si>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</si>
  <si>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</si>
  <si>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</si>
  <si>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</si>
  <si>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</si>
  <si>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</si>
  <si>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</si>
  <si>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</si>
  <si>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</si>
  <si>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</si>
  <si>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</si>
  <si>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</si>
  <si>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</si>
  <si>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</si>
  <si>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</si>
  <si>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</si>
  <si>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</si>
  <si>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</si>
  <si>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</si>
  <si>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</si>
  <si>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</si>
  <si>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</si>
  <si>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</si>
  <si>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</si>
  <si>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</si>
  <si>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</si>
  <si>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</si>
  <si>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</si>
  <si>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</si>
  <si>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</si>
  <si>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</si>
  <si>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</si>
  <si>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</si>
  <si>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</si>
  <si>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</si>
  <si>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</si>
  <si>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</si>
  <si>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</si>
  <si>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</si>
  <si>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</si>
  <si>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</si>
  <si>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</si>
  <si>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</si>
  <si>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</si>
  <si>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</si>
  <si>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</si>
  <si>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</si>
  <si>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</si>
  <si>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</si>
  <si>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</si>
  <si>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</si>
  <si>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</si>
  <si>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</si>
  <si>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</si>
  <si>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</si>
  <si>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</si>
  <si>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</si>
  <si>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</si>
  <si>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</si>
  <si>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</si>
  <si>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</si>
  <si>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</si>
  <si>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</si>
  <si>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</si>
  <si>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</si>
  <si>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</si>
  <si>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</si>
  <si>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</si>
  <si>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</si>
  <si>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</si>
  <si>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</si>
  <si>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</si>
  <si>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</si>
  <si>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</si>
  <si>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</si>
  <si>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</si>
  <si>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</si>
  <si>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</si>
  <si>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</si>
  <si>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</si>
  <si>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</si>
  <si>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</si>
  <si>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</si>
  <si>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</si>
  <si>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</si>
  <si>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</si>
  <si>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</si>
  <si>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</si>
  <si>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</si>
  <si>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</si>
  <si>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</si>
  <si>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</si>
  <si>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</si>
  <si>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</si>
  <si>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</si>
  <si>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</si>
  <si>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</si>
  <si>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</si>
  <si>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</si>
  <si>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</si>
  <si>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</si>
  <si>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</si>
  <si>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</si>
  <si>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</si>
  <si>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</si>
  <si>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</si>
  <si>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</si>
  <si>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</si>
  <si>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</si>
  <si>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</si>
  <si>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</si>
  <si>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</si>
  <si>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</si>
  <si>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</si>
  <si>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</si>
  <si>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</si>
  <si>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</si>
  <si>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</si>
  <si>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</si>
  <si>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</si>
  <si>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</si>
  <si>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</si>
  <si>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</si>
  <si>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</si>
  <si>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</si>
  <si>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</si>
  <si>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</si>
  <si>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</si>
  <si>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</si>
  <si>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</si>
  <si>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</si>
  <si>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</si>
  <si>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</si>
  <si>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</si>
  <si>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</si>
  <si>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</si>
  <si>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</si>
  <si>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</si>
  <si>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</si>
  <si>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</si>
  <si>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</si>
  <si>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</si>
  <si>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</si>
  <si>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</si>
  <si>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</si>
  <si>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</si>
  <si>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</si>
  <si>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</si>
  <si>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</si>
  <si>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</si>
  <si>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</si>
  <si>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</si>
  <si>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</si>
  <si>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</si>
  <si>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</si>
  <si>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</si>
  <si>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</si>
  <si>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</si>
  <si>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</si>
  <si>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</si>
  <si>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</si>
  <si>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</si>
  <si>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</si>
  <si>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</si>
  <si>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</si>
  <si>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</si>
  <si>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</si>
  <si>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</si>
  <si>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</si>
  <si>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</si>
  <si>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</si>
  <si>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</si>
  <si>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</si>
  <si>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</si>
  <si>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</si>
  <si>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</si>
  <si>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</si>
  <si>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</si>
  <si>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</si>
  <si>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</si>
  <si>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</si>
  <si>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</si>
  <si>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</si>
  <si>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</si>
  <si>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</si>
  <si>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</si>
  <si>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</si>
  <si>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</si>
  <si>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</si>
  <si>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</si>
  <si>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</si>
  <si>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</si>
  <si>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</si>
  <si>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</si>
  <si>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</si>
  <si>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</si>
  <si>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</si>
  <si>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</si>
  <si>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</si>
  <si>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</si>
  <si>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</si>
  <si>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</si>
  <si>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</si>
  <si>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</si>
  <si>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</si>
  <si>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</si>
  <si>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</si>
  <si>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</si>
  <si>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</si>
  <si>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</si>
  <si>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</si>
  <si>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</si>
  <si>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</si>
  <si>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</si>
  <si>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</si>
  <si>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</si>
  <si>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</si>
  <si>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</si>
  <si>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</si>
  <si>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</si>
  <si>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</si>
  <si>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</si>
  <si>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</si>
  <si>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</si>
  <si>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</si>
  <si>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</si>
  <si>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</si>
  <si>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</si>
  <si>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</si>
  <si>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</si>
  <si>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</si>
  <si>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</si>
  <si>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</si>
  <si>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</si>
  <si>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</si>
  <si>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</si>
  <si>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</si>
  <si>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</si>
  <si>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</si>
  <si>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</si>
  <si>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</si>
  <si>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</si>
  <si>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</si>
  <si>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</si>
  <si>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</si>
  <si>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</si>
  <si>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</si>
  <si>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</si>
  <si>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</si>
  <si>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</si>
  <si>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</si>
  <si>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</si>
  <si>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</si>
  <si>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</si>
  <si>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</si>
  <si>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</si>
  <si>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</si>
  <si>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</si>
  <si>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</si>
  <si>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</si>
  <si>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</si>
  <si>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</si>
  <si>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</si>
  <si>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</si>
  <si>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</si>
  <si>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</si>
  <si>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</si>
  <si>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</si>
  <si>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</si>
  <si>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</si>
  <si>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</si>
  <si>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</si>
  <si>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</si>
  <si>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</si>
  <si>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</si>
  <si>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</si>
  <si>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</si>
  <si>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</si>
  <si>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</si>
  <si>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</si>
  <si>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</si>
  <si>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</si>
  <si>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</si>
  <si>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</si>
  <si>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</si>
  <si>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</si>
  <si>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</si>
  <si>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</si>
  <si>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</si>
  <si>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</si>
  <si>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</si>
  <si>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</si>
  <si>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</si>
  <si>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</si>
  <si>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</si>
  <si>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</si>
  <si>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</si>
  <si>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</si>
  <si>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</si>
  <si>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</si>
  <si>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</si>
  <si>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</si>
  <si>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</si>
  <si>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</si>
  <si>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</si>
  <si>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</si>
  <si>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</si>
  <si>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</si>
  <si>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</si>
  <si>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</si>
  <si>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</si>
  <si>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</si>
  <si>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</si>
  <si>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</si>
  <si>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</si>
  <si>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</si>
  <si>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</si>
  <si>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</si>
  <si>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</si>
  <si>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</si>
  <si>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</si>
  <si>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</si>
  <si>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</si>
  <si>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</si>
  <si>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</si>
  <si>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</si>
  <si>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</si>
  <si>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</si>
  <si>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</si>
  <si>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</si>
  <si>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</si>
  <si>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</si>
  <si>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</si>
  <si>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</si>
  <si>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</si>
  <si>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</si>
  <si>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</si>
  <si>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</si>
  <si>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</si>
  <si>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</si>
  <si>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</si>
  <si>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</si>
  <si>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</si>
  <si>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</si>
  <si>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</si>
  <si>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</si>
  <si>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</si>
  <si>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</si>
  <si>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</si>
  <si>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</si>
  <si>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</si>
  <si>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</si>
  <si>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</si>
  <si>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</si>
  <si>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</si>
  <si>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</si>
  <si>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</si>
  <si>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</si>
  <si>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</si>
  <si>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</si>
  <si>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</si>
  <si>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</si>
  <si>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</si>
  <si>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</si>
  <si>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</si>
  <si>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</si>
  <si>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</si>
  <si>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</si>
  <si>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</si>
  <si>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</si>
  <si>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</si>
  <si>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</si>
  <si>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</si>
  <si>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</si>
  <si>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</si>
  <si>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</si>
  <si>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</si>
  <si>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</si>
  <si>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</si>
  <si>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</si>
  <si>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</si>
  <si>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</si>
  <si>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</si>
  <si>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</si>
  <si>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</si>
  <si>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</si>
  <si>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</si>
  <si>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</si>
  <si>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</si>
  <si>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</si>
  <si>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</si>
  <si>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</si>
  <si>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</si>
  <si>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</si>
  <si>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</si>
  <si>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</si>
  <si>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</si>
  <si>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</si>
  <si>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</si>
  <si>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</si>
  <si>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</si>
  <si>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</si>
  <si>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</si>
  <si>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</si>
  <si>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</si>
  <si>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</si>
  <si>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</si>
  <si>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</si>
  <si>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</si>
  <si>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</si>
  <si>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</si>
  <si>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</si>
  <si>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</si>
  <si>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</si>
  <si>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</si>
  <si>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</si>
  <si>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</si>
  <si>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</si>
  <si>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</si>
  <si>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</si>
  <si>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</si>
  <si>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</si>
  <si>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</si>
  <si>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</si>
  <si>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</si>
  <si>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</si>
  <si>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</si>
  <si>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</si>
  <si>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</si>
  <si>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</si>
  <si>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</si>
  <si>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</si>
  <si>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</si>
  <si>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</si>
  <si>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</si>
  <si>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</si>
  <si>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</si>
  <si>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</si>
  <si>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</si>
  <si>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</si>
  <si>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</si>
  <si>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</si>
  <si>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</si>
  <si>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</si>
  <si>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</si>
  <si>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</si>
  <si>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</si>
  <si>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</si>
  <si>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</si>
  <si>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</si>
  <si>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</si>
  <si>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</si>
  <si>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</si>
  <si>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</si>
  <si>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</si>
  <si>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</si>
  <si>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</si>
  <si>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</si>
  <si>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</si>
  <si>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</si>
  <si>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</si>
  <si>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</si>
  <si>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</si>
  <si>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</si>
  <si>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</si>
  <si>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</si>
  <si>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</si>
  <si>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</si>
  <si>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</si>
  <si>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</si>
  <si>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</si>
  <si>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</si>
  <si>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</si>
  <si>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</si>
  <si>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</si>
  <si>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</si>
  <si>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</si>
  <si>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</si>
  <si>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</si>
  <si>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</si>
  <si>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</si>
  <si>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</si>
  <si>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</si>
  <si>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</si>
  <si>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</si>
  <si>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</si>
  <si>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</si>
  <si>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</si>
  <si>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</si>
  <si>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</si>
  <si>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</si>
  <si>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</si>
  <si>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</si>
  <si>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</si>
  <si>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</si>
  <si>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</si>
  <si>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</si>
  <si>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</si>
  <si>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</si>
  <si>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</si>
  <si>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</si>
  <si>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</si>
  <si>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</si>
  <si>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</si>
  <si>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</si>
  <si>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</si>
  <si>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</si>
  <si>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</si>
  <si>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</si>
  <si>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</si>
  <si>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</si>
  <si>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</si>
  <si>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</si>
  <si>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</si>
  <si>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</si>
  <si>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</si>
  <si>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</si>
  <si>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</si>
  <si>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</si>
  <si>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</si>
  <si>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</si>
  <si>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</si>
  <si>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</si>
  <si>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</si>
  <si>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</si>
  <si>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</si>
  <si>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</si>
  <si>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</si>
  <si>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</si>
  <si>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</si>
  <si>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</si>
  <si>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</si>
  <si>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</si>
  <si>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</si>
  <si>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</si>
  <si>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</si>
  <si>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</si>
  <si>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</si>
  <si>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</si>
  <si>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</si>
  <si>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</si>
  <si>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</si>
  <si>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</si>
  <si>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</si>
  <si>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</si>
  <si>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</si>
  <si>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</si>
  <si>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</si>
  <si>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</si>
  <si>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</si>
  <si>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</si>
  <si>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</si>
  <si>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</si>
  <si>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</si>
  <si>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</si>
  <si>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</si>
  <si>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</si>
  <si>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</si>
  <si>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</si>
  <si>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</si>
  <si>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</si>
  <si>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</si>
  <si>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</si>
  <si>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</si>
  <si>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</si>
  <si>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</si>
  <si>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</si>
  <si>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</si>
  <si>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</si>
  <si>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</si>
  <si>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</si>
  <si>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</si>
  <si>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</si>
  <si>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</si>
  <si>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</si>
  <si>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</si>
  <si>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</si>
  <si>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</si>
  <si>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</si>
  <si>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</si>
  <si>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</si>
  <si>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</si>
  <si>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</si>
  <si>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</si>
  <si>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</si>
  <si>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</si>
  <si>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</si>
  <si>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</si>
  <si>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</si>
  <si>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</si>
  <si>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</si>
  <si>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</si>
  <si>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</si>
  <si>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</si>
  <si>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</si>
  <si>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</si>
  <si>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</si>
  <si>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</si>
  <si>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</si>
  <si>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</si>
  <si>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</si>
  <si>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</si>
  <si>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</si>
  <si>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</si>
  <si>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</si>
  <si>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</si>
  <si>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</si>
  <si>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</si>
  <si>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</si>
  <si>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</si>
  <si>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</si>
  <si>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</si>
  <si>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</si>
  <si>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</si>
  <si>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</si>
  <si>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</si>
  <si>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</si>
  <si>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</si>
  <si>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</si>
  <si>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</si>
  <si>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</si>
  <si>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</si>
  <si>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</si>
  <si>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</si>
  <si>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</si>
  <si>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</si>
  <si>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</si>
  <si>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</si>
  <si>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</si>
  <si>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</si>
  <si>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</si>
  <si>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</si>
  <si>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</si>
  <si>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</si>
  <si>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</si>
  <si>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</si>
  <si>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</si>
  <si>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</si>
  <si>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</si>
  <si>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</si>
  <si>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</si>
  <si>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</si>
  <si>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</si>
  <si>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</si>
  <si>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</si>
  <si>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</si>
  <si>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</si>
  <si>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</si>
  <si>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</si>
  <si>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</si>
  <si>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</si>
  <si>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</si>
  <si>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</si>
  <si>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</si>
  <si>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</si>
  <si>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</si>
  <si>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</si>
  <si>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</si>
  <si>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</si>
  <si>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</si>
  <si>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</si>
  <si>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</si>
  <si>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</si>
  <si>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</si>
  <si>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</si>
  <si>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</si>
  <si>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</si>
  <si>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</si>
  <si>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</si>
  <si>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</si>
  <si>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</si>
  <si>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</si>
  <si>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</si>
  <si>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</si>
  <si>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</si>
  <si>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</si>
  <si>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</si>
  <si>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</si>
  <si>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</si>
  <si>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</si>
  <si>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</si>
  <si>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</si>
  <si>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</si>
  <si>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</si>
  <si>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</si>
  <si>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</si>
  <si>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</si>
  <si>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</si>
  <si>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</si>
  <si>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</si>
  <si>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</si>
  <si>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</si>
  <si>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</si>
  <si>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</si>
  <si>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</si>
  <si>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</si>
  <si>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</si>
  <si>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</si>
  <si>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</si>
  <si>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</si>
  <si>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</si>
  <si>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</si>
  <si>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</si>
  <si>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</si>
  <si>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</si>
  <si>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</si>
  <si>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</si>
  <si>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</si>
  <si>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</si>
  <si>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</si>
  <si>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</si>
  <si>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</si>
  <si>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</si>
  <si>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</si>
  <si>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</si>
  <si>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</si>
  <si>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</si>
  <si>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</si>
  <si>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</si>
  <si>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</si>
  <si>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</si>
  <si>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</si>
  <si>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</si>
  <si>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</si>
  <si>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</si>
  <si>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</si>
  <si>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</si>
  <si>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</si>
  <si>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</si>
  <si>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</si>
  <si>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</si>
  <si>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</si>
  <si>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</si>
  <si>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</si>
  <si>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</si>
  <si>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</si>
  <si>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</si>
  <si>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</si>
  <si>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</si>
  <si>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</si>
  <si>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</si>
  <si>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</si>
  <si>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</si>
  <si>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</si>
  <si>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</si>
  <si>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</si>
  <si>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</si>
  <si>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</si>
  <si>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</si>
  <si>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</si>
  <si>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</si>
  <si>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</si>
  <si>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</si>
  <si>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</si>
  <si>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</si>
  <si>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</si>
  <si>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</si>
  <si>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</si>
  <si>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</si>
  <si>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</si>
  <si>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</si>
  <si>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</si>
  <si>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</si>
  <si>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</si>
  <si>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</si>
  <si>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</si>
  <si>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</si>
  <si>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</si>
  <si>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</si>
  <si>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</si>
  <si>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</si>
  <si>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</si>
  <si>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</si>
  <si>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</si>
  <si>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</si>
  <si>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</si>
  <si>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</si>
  <si>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</si>
  <si>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</si>
  <si>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</si>
  <si>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</si>
  <si>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</si>
  <si>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</si>
  <si>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</si>
  <si>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</si>
  <si>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</si>
  <si>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</si>
  <si>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</si>
  <si>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</si>
  <si>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</si>
  <si>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</si>
  <si>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</si>
  <si>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</si>
  <si>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</si>
  <si>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</si>
  <si>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</si>
  <si>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</si>
  <si>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</si>
  <si>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</si>
  <si>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</si>
  <si>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</si>
  <si>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</si>
  <si>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</si>
  <si>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</si>
  <si>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</si>
  <si>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</si>
  <si>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</si>
  <si>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</si>
  <si>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</si>
  <si>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</si>
  <si>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</si>
  <si>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</si>
  <si>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</si>
  <si>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</si>
  <si>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</si>
  <si>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</si>
  <si>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</si>
  <si>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</si>
  <si>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</si>
  <si>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</si>
  <si>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</si>
  <si>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</si>
  <si>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</si>
  <si>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</si>
  <si>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</si>
  <si>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</si>
  <si>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</si>
  <si>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</si>
  <si>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</si>
  <si>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</si>
  <si>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</si>
  <si>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</si>
  <si>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</si>
  <si>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</si>
  <si>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</si>
  <si>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</si>
  <si>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</si>
  <si>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</si>
  <si>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</si>
  <si>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</si>
  <si>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</si>
  <si>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</si>
  <si>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</si>
  <si>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</si>
  <si>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</si>
  <si>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</si>
  <si>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</si>
  <si>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</si>
  <si>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</si>
  <si>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</si>
  <si>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</si>
  <si>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</si>
  <si>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</si>
  <si>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</si>
  <si>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</si>
  <si>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</si>
  <si>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</si>
  <si>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</si>
  <si>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</si>
  <si>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</si>
  <si>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</si>
  <si>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</si>
  <si>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</si>
  <si>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</si>
  <si>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</si>
  <si>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</si>
  <si>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</si>
  <si>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</si>
  <si>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</si>
  <si>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</si>
  <si>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</si>
  <si>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</si>
  <si>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</si>
  <si>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</si>
  <si>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</si>
  <si>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</si>
  <si>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</si>
  <si>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</si>
  <si>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</si>
  <si>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</si>
  <si>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</si>
  <si>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</si>
  <si>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</si>
  <si>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</si>
  <si>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</si>
  <si>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</si>
  <si>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</si>
  <si>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</si>
  <si>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</si>
  <si>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</si>
  <si>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</si>
  <si>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</si>
  <si>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</si>
  <si>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</si>
  <si>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</si>
  <si>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</si>
  <si>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</si>
  <si>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</si>
  <si>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</si>
  <si>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</si>
  <si>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</si>
  <si>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</si>
  <si>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</si>
  <si>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</si>
  <si>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</si>
  <si>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</si>
  <si>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</si>
  <si>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</si>
  <si>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</si>
  <si>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</si>
  <si>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</si>
  <si>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</si>
  <si>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</si>
  <si>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</si>
  <si>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</si>
  <si>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</si>
  <si>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</si>
  <si>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</si>
  <si>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</si>
  <si>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</si>
  <si>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</si>
  <si>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</si>
  <si>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</si>
  <si>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</si>
  <si>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</si>
  <si>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</si>
  <si>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</si>
  <si>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</si>
  <si>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</si>
  <si>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</si>
  <si>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</si>
  <si>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</si>
  <si>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</si>
  <si>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</si>
  <si>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</si>
  <si>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</si>
  <si>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</si>
  <si>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</si>
  <si>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</si>
  <si>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</si>
  <si>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</si>
  <si>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</si>
  <si>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</si>
  <si>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</si>
  <si>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</si>
  <si>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</si>
  <si>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</si>
  <si>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</si>
  <si>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</si>
  <si>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</si>
  <si>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</si>
  <si>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</si>
  <si>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</si>
  <si>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</si>
  <si>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</si>
  <si>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</si>
  <si>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</si>
  <si>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</si>
  <si>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</si>
  <si>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</si>
  <si>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</si>
  <si>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</si>
  <si>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</si>
  <si>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</si>
  <si>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</si>
  <si>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</si>
  <si>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</si>
  <si>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</si>
  <si>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</si>
  <si>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</si>
  <si>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</si>
  <si>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</si>
  <si>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</si>
  <si>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</si>
  <si>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</si>
  <si>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</si>
  <si>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</si>
  <si>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</si>
  <si>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</si>
  <si>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</si>
  <si>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</si>
  <si>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</si>
  <si>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</si>
  <si>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</si>
  <si>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</si>
  <si>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</si>
  <si>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</si>
  <si>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</si>
  <si>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</si>
  <si>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</si>
  <si>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</si>
  <si>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</si>
  <si>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</si>
  <si>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</si>
  <si>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</si>
  <si>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</si>
  <si>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</si>
  <si>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</si>
  <si>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</si>
  <si>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</si>
  <si>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</si>
  <si>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</si>
  <si>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</si>
  <si>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</si>
  <si>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</si>
  <si>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</si>
  <si>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</si>
  <si>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</si>
  <si>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</si>
  <si>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</si>
  <si>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</si>
  <si>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</si>
  <si>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</si>
  <si>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</si>
  <si>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</si>
  <si>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</si>
  <si>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</si>
  <si>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</si>
  <si>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</si>
  <si>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</si>
  <si>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</si>
  <si>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</si>
  <si>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</si>
  <si>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</si>
  <si>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</si>
  <si>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</si>
  <si>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</si>
  <si>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</si>
  <si>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</si>
  <si>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</si>
  <si>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</si>
  <si>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</si>
  <si>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</si>
  <si>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</si>
  <si>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</si>
  <si>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</si>
  <si>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</si>
  <si>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</si>
  <si>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</si>
  <si>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</si>
  <si>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</si>
  <si>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</si>
  <si>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</si>
  <si>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</si>
  <si>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</si>
  <si>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</si>
  <si>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</si>
  <si>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</si>
  <si>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</si>
  <si>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</si>
  <si>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</si>
  <si>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</si>
  <si>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</si>
  <si>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</si>
  <si>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</si>
  <si>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</si>
  <si>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</si>
  <si>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</si>
  <si>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</si>
  <si>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</si>
  <si>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</si>
  <si>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</si>
  <si>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</si>
  <si>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</si>
  <si>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</si>
  <si>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</si>
  <si>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</si>
  <si>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</si>
  <si>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</si>
  <si>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</si>
  <si>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</si>
  <si>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</si>
  <si>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</si>
  <si>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</si>
  <si>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</si>
  <si>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</si>
  <si>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</si>
  <si>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</si>
  <si>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</si>
  <si>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</si>
  <si>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</si>
  <si>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</si>
  <si>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</si>
  <si>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</si>
  <si>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</si>
  <si>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</si>
  <si>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</si>
  <si>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</si>
  <si>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</si>
  <si>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</si>
  <si>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</si>
  <si>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</si>
  <si>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</si>
  <si>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</si>
  <si>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</si>
  <si>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</si>
  <si>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</si>
  <si>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</si>
  <si>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</si>
  <si>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</si>
  <si>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</si>
  <si>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</si>
  <si>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</si>
  <si>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</si>
  <si>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</si>
  <si>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</si>
  <si>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</si>
  <si>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</si>
  <si>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</si>
  <si>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</si>
  <si>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</si>
  <si>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</si>
  <si>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</si>
  <si>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</si>
  <si>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</si>
  <si>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</si>
  <si>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</si>
  <si>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</si>
  <si>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</si>
  <si>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</si>
  <si>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</si>
  <si>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</si>
  <si>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</si>
  <si>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</si>
  <si>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</si>
  <si>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</si>
  <si>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</si>
  <si>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</si>
  <si>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</si>
  <si>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</si>
  <si>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</si>
  <si>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</si>
  <si>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</si>
  <si>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</si>
  <si>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</si>
  <si>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</si>
  <si>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</si>
  <si>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</si>
  <si>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</si>
  <si>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</si>
  <si>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</si>
  <si>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</si>
  <si>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</si>
  <si>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</si>
  <si>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</si>
  <si>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</si>
  <si>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</si>
  <si>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</si>
  <si>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</si>
  <si>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</si>
  <si>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</si>
  <si>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</si>
  <si>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</si>
  <si>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</si>
  <si>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</si>
  <si>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</si>
  <si>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</si>
  <si>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</si>
  <si>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</si>
  <si>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</si>
  <si>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</si>
  <si>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</si>
  <si>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</si>
  <si>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</si>
  <si>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</si>
  <si>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</si>
  <si>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</si>
  <si>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</si>
  <si>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</si>
  <si>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</si>
  <si>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</si>
  <si>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</si>
  <si>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</si>
  <si>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</si>
  <si>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</si>
  <si>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</si>
  <si>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</si>
  <si>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</si>
  <si>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</si>
  <si>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</si>
  <si>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</si>
  <si>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</si>
  <si>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</si>
  <si>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</si>
  <si>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</si>
  <si>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</si>
  <si>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</si>
  <si>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</si>
  <si>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</si>
  <si>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</si>
  <si>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</si>
  <si>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</si>
  <si>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</si>
  <si>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</si>
  <si>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</si>
  <si>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</si>
  <si>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</si>
  <si>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</si>
  <si>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</si>
  <si>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</si>
  <si>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</si>
  <si>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</si>
  <si>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</si>
  <si>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</si>
  <si>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</si>
  <si>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</si>
  <si>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</si>
  <si>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</si>
  <si>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</si>
  <si>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</si>
  <si>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</si>
  <si>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</si>
  <si>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</si>
  <si>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</si>
  <si>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</si>
  <si>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</si>
  <si>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</si>
  <si>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</si>
  <si>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</si>
  <si>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</si>
  <si>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</si>
  <si>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</si>
  <si>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</si>
  <si>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</si>
  <si>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</si>
  <si>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</si>
  <si>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</si>
  <si>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</si>
  <si>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</si>
  <si>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</si>
  <si>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</si>
  <si>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</si>
  <si>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</si>
  <si>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</si>
  <si>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</si>
  <si>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</si>
  <si>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</si>
  <si>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</si>
  <si>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</si>
  <si>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</si>
  <si>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</si>
  <si>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</si>
  <si>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</si>
  <si>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</si>
  <si>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</si>
  <si>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</si>
  <si>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</si>
  <si>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</si>
  <si>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</si>
  <si>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</si>
  <si>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</si>
  <si>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</si>
  <si>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</si>
  <si>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</si>
  <si>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</si>
  <si>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</si>
  <si>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</si>
  <si>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</si>
  <si>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</si>
  <si>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</si>
  <si>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</si>
  <si>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</si>
  <si>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</si>
  <si>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</si>
  <si>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</si>
  <si>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</si>
  <si>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</si>
  <si>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</si>
  <si>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</si>
  <si>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</si>
  <si>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</si>
  <si>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</si>
  <si>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</si>
  <si>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</si>
  <si>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</si>
  <si>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</si>
  <si>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</si>
  <si>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</si>
  <si>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</si>
  <si>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</si>
  <si>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</si>
  <si>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</si>
  <si>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</si>
  <si>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</si>
  <si>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</si>
  <si>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</si>
  <si>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</si>
  <si>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</si>
  <si>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</si>
  <si>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</si>
  <si>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</si>
  <si>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</si>
  <si>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</si>
  <si>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</si>
  <si>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</si>
  <si>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</si>
  <si>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</si>
  <si>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</si>
  <si>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</si>
  <si>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</si>
  <si>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</si>
  <si>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</si>
  <si>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</si>
  <si>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</si>
  <si>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</si>
  <si>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</si>
  <si>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</si>
  <si>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</si>
  <si>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</si>
  <si>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</si>
  <si>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</si>
  <si>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</si>
  <si>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</si>
  <si>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</si>
  <si>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</si>
  <si>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</si>
  <si>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</si>
  <si>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</si>
  <si>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</si>
  <si>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</si>
  <si>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</si>
  <si>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</si>
  <si>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</si>
  <si>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</si>
  <si>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</si>
  <si>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</si>
  <si>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</si>
  <si>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</si>
  <si>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</si>
  <si>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</si>
  <si>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</si>
  <si>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</si>
  <si>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</si>
  <si>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</si>
  <si>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</si>
  <si>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</si>
  <si>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</si>
  <si>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</si>
  <si>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</si>
  <si>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</si>
  <si>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</si>
  <si>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</si>
  <si>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</si>
  <si>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</si>
  <si>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</si>
  <si>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</si>
  <si>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</si>
  <si>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</si>
  <si>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</si>
  <si>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</si>
  <si>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</si>
  <si>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</si>
  <si>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</si>
  <si>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</si>
  <si>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</si>
  <si>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</si>
  <si>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</si>
  <si>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</si>
  <si>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</si>
  <si>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</si>
  <si>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</si>
  <si>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</si>
  <si>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</si>
  <si>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</si>
  <si>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</si>
  <si>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</si>
  <si>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</si>
  <si>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</si>
  <si>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</si>
  <si>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</si>
  <si>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</si>
  <si>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</si>
  <si>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</si>
  <si>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</si>
  <si>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</si>
  <si>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</si>
  <si>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</si>
  <si>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</si>
  <si>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</si>
  <si>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</si>
  <si>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</si>
  <si>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</si>
  <si>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</si>
  <si>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</si>
  <si>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</si>
  <si>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</si>
  <si>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</si>
  <si>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</si>
  <si>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</si>
  <si>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</si>
  <si>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</si>
  <si>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</si>
  <si>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</si>
  <si>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</si>
  <si>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</si>
  <si>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</si>
  <si>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</si>
  <si>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</si>
  <si>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</si>
  <si>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</si>
  <si>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</si>
  <si>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</si>
  <si>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</si>
  <si>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</si>
  <si>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</si>
  <si>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</si>
  <si>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</si>
  <si>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</si>
  <si>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</si>
  <si>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</si>
  <si>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</si>
  <si>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</si>
  <si>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</si>
  <si>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</si>
  <si>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</si>
  <si>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</si>
  <si>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</si>
  <si>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</si>
  <si>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</si>
  <si>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</si>
  <si>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</si>
  <si>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</si>
  <si>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</si>
  <si>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</si>
  <si>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</si>
  <si>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</si>
  <si>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</si>
  <si>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</si>
  <si>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</si>
  <si>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</si>
  <si>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</si>
  <si>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</si>
  <si>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</si>
  <si>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</si>
  <si>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</si>
  <si>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</si>
  <si>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</si>
  <si>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</si>
  <si>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</si>
  <si>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</si>
  <si>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</si>
  <si>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</si>
  <si>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</si>
  <si>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</si>
  <si>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</si>
  <si>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</si>
  <si>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</si>
  <si>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</si>
  <si>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</si>
  <si>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</si>
  <si>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</si>
  <si>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</si>
  <si>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</si>
  <si>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</si>
  <si>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</si>
  <si>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</si>
  <si>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</si>
  <si>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</si>
  <si>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</si>
  <si>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</si>
  <si>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</si>
  <si>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</si>
  <si>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</si>
  <si>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</si>
  <si>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</si>
  <si>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</si>
  <si>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</si>
  <si>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</si>
  <si>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</si>
  <si>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</si>
  <si>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</si>
  <si>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</si>
  <si>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</si>
  <si>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</si>
  <si>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</si>
  <si>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</si>
  <si>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</si>
  <si>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</si>
  <si>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</si>
  <si>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</si>
  <si>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</si>
  <si>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</si>
  <si>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</si>
  <si>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</si>
  <si>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</si>
  <si>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</si>
  <si>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</si>
  <si>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</si>
  <si>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</si>
  <si>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</si>
  <si>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</si>
  <si>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</si>
  <si>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</si>
  <si>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</si>
  <si>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</si>
  <si>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</si>
  <si>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</si>
  <si>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</si>
  <si>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</si>
  <si>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</si>
  <si>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</si>
  <si>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</si>
  <si>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</si>
  <si>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</si>
  <si>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</si>
  <si>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</si>
  <si>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</si>
  <si>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</si>
  <si>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</si>
  <si>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</si>
  <si>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</si>
  <si>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</si>
  <si>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</si>
  <si>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</si>
  <si>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</si>
  <si>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</si>
  <si>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</si>
  <si>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</si>
  <si>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</si>
  <si>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</si>
  <si>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</si>
  <si>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</si>
  <si>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</si>
  <si>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</si>
  <si>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</si>
  <si>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</si>
  <si>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</si>
  <si>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</si>
  <si>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</si>
  <si>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</si>
  <si>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</si>
  <si>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</si>
  <si>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</si>
  <si>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</si>
  <si>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</si>
  <si>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</si>
  <si>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</si>
  <si>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</si>
  <si>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</si>
  <si>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</si>
  <si>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</si>
  <si>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</si>
  <si>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</si>
  <si>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</si>
  <si>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</si>
  <si>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</si>
  <si>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</si>
  <si>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</si>
  <si>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</si>
  <si>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</si>
  <si>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</si>
  <si>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</si>
  <si>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</si>
  <si>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</si>
  <si>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</si>
  <si>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</si>
  <si>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</si>
  <si>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</si>
  <si>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</si>
  <si>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</si>
  <si>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</si>
  <si>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</si>
  <si>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</si>
  <si>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</si>
  <si>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</si>
  <si>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</si>
  <si>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</si>
  <si>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</si>
  <si>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</si>
  <si>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</si>
  <si>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</si>
  <si>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</si>
  <si>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</si>
  <si>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</si>
  <si>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</si>
  <si>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</si>
  <si>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</si>
  <si>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</si>
  <si>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</si>
  <si>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</si>
  <si>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</si>
  <si>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</si>
  <si>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</si>
  <si>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</si>
  <si>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</si>
  <si>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</si>
  <si>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</si>
  <si>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</si>
  <si>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</si>
  <si>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</si>
  <si>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</si>
  <si>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</si>
  <si>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</si>
  <si>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</si>
  <si>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</si>
  <si>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</si>
  <si>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</si>
  <si>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</si>
  <si>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</si>
  <si>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</si>
  <si>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</si>
  <si>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</si>
  <si>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</si>
  <si>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</si>
  <si>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</si>
  <si>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</si>
  <si>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</si>
  <si>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</si>
  <si>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</si>
  <si>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</si>
  <si>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</si>
  <si>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</si>
  <si>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</si>
  <si>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</si>
  <si>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</si>
  <si>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</si>
  <si>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</si>
  <si>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</si>
  <si>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</si>
  <si>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</si>
  <si>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</si>
  <si>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</si>
  <si>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</si>
  <si>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</si>
  <si>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</si>
  <si>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</si>
  <si>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</si>
  <si>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</si>
  <si>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</si>
  <si>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</si>
  <si>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</si>
  <si>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</si>
  <si>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</si>
  <si>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</si>
  <si>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</si>
  <si>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</si>
  <si>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</si>
  <si>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</si>
  <si>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</si>
  <si>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</si>
  <si>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</si>
  <si>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</si>
  <si>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</si>
  <si>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</si>
  <si>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</si>
  <si>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</si>
  <si>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</si>
  <si>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</si>
  <si>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</si>
  <si>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</si>
  <si>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</si>
  <si>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</si>
  <si>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</si>
  <si>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</si>
  <si>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</si>
  <si>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</si>
  <si>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</si>
  <si>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</si>
  <si>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</si>
  <si>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</si>
  <si>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</si>
  <si>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</si>
  <si>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</si>
  <si>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</si>
  <si>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</si>
  <si>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</si>
  <si>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</si>
  <si>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</si>
  <si>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</si>
  <si>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</si>
  <si>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</si>
  <si>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</si>
  <si>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</si>
  <si>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</si>
  <si>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</si>
  <si>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</si>
  <si>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</si>
  <si>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</si>
  <si>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</si>
  <si>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</si>
  <si>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</si>
  <si>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</si>
  <si>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</si>
  <si>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</si>
  <si>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</si>
  <si>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</si>
  <si>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</si>
  <si>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</si>
  <si>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</si>
  <si>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</si>
  <si>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</si>
  <si>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</si>
  <si>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</si>
  <si>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</si>
  <si>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</si>
  <si>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</si>
  <si>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</si>
  <si>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</si>
  <si>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</si>
  <si>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</si>
  <si>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</si>
  <si>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</si>
  <si>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</si>
  <si>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</si>
  <si>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</si>
  <si>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</si>
  <si>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</si>
  <si>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</si>
  <si>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</si>
  <si>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</si>
  <si>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</si>
  <si>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</si>
  <si>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</si>
  <si>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</si>
  <si>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</si>
  <si>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</si>
  <si>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</si>
  <si>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</si>
  <si>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</si>
  <si>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</si>
  <si>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</si>
  <si>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</si>
  <si>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</si>
  <si>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</si>
  <si>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</si>
  <si>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</si>
  <si>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</si>
  <si>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</si>
  <si>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</si>
  <si>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</si>
  <si>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</si>
  <si>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</si>
  <si>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</si>
  <si>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</si>
  <si>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</si>
  <si>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</si>
  <si>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</si>
  <si>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</si>
  <si>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</si>
  <si>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</si>
  <si>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</si>
  <si>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</si>
  <si>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</si>
  <si>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</si>
  <si>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</si>
  <si>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</si>
  <si>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</si>
  <si>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</si>
  <si>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</si>
  <si>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</si>
  <si>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</si>
  <si>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</si>
  <si>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</si>
  <si>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</si>
  <si>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</si>
  <si>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</si>
  <si>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</si>
  <si>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</si>
  <si>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</si>
  <si>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</si>
  <si>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</si>
  <si>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</si>
  <si>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</si>
  <si>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</si>
  <si>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</si>
  <si>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</si>
  <si>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</si>
  <si>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</si>
  <si>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</si>
  <si>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</si>
  <si>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</si>
  <si>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</si>
  <si>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</si>
  <si>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</si>
  <si>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</si>
  <si>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</si>
  <si>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</si>
  <si>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</si>
  <si>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</si>
  <si>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</si>
  <si>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</si>
  <si>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</si>
  <si>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</si>
  <si>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</si>
  <si>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</si>
  <si>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</si>
  <si>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</si>
  <si>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</si>
  <si>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</si>
  <si>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</si>
  <si>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</si>
  <si>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</si>
  <si>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</si>
  <si>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</si>
  <si>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</si>
  <si>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</si>
  <si>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</si>
  <si>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</si>
  <si>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</si>
  <si>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</si>
  <si>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</si>
  <si>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</si>
  <si>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</si>
  <si>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</si>
  <si>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</si>
  <si>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</si>
  <si>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</si>
  <si>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</si>
  <si>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</si>
  <si>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</si>
  <si>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</si>
  <si>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</si>
  <si>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</si>
  <si>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</si>
  <si>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</si>
  <si>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</si>
  <si>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</si>
  <si>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</si>
  <si>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</si>
  <si>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</si>
  <si>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</si>
  <si>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</si>
  <si>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</si>
  <si>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</si>
  <si>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</si>
  <si>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</si>
  <si>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</si>
  <si>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</si>
  <si>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</si>
  <si>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</si>
  <si>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</si>
  <si>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</si>
  <si>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</si>
  <si>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</si>
  <si>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</si>
  <si>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</si>
  <si>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</si>
  <si>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</si>
  <si>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</si>
  <si>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</si>
  <si>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</si>
  <si>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</si>
  <si>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</si>
  <si>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</si>
  <si>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</si>
  <si>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</si>
  <si>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</si>
  <si>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</si>
  <si>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</si>
  <si>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</si>
  <si>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</si>
  <si>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</si>
  <si>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</si>
  <si>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</si>
  <si>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</si>
  <si>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</si>
  <si>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</si>
  <si>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</si>
  <si>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</si>
  <si>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</si>
  <si>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</si>
  <si>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</si>
  <si>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</si>
  <si>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</si>
  <si>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</si>
  <si>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</si>
  <si>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</si>
  <si>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</si>
  <si>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</si>
  <si>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</si>
  <si>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</si>
  <si>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</si>
  <si>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</si>
  <si>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</si>
  <si>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</si>
  <si>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</si>
  <si>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</si>
  <si>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</si>
  <si>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</si>
  <si>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</si>
  <si>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</si>
  <si>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</si>
  <si>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</si>
  <si>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</si>
  <si>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</si>
  <si>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</si>
  <si>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</si>
  <si>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</si>
  <si>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</si>
  <si>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</si>
  <si>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</si>
  <si>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</si>
  <si>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</si>
  <si>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</si>
  <si>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</si>
  <si>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</si>
  <si>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</si>
  <si>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</si>
  <si>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</si>
  <si>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</si>
  <si>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</si>
  <si>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</si>
  <si>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</si>
  <si>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</si>
  <si>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</si>
  <si>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</si>
  <si>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</si>
  <si>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</si>
  <si>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</si>
  <si>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</si>
  <si>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</si>
  <si>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</si>
  <si>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</si>
  <si>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</si>
  <si>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</si>
  <si>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</si>
  <si>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</si>
  <si>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</si>
  <si>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</si>
  <si>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</si>
  <si>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</si>
  <si>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</si>
  <si>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</si>
  <si>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</si>
  <si>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</si>
  <si>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</si>
  <si>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</si>
  <si>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</si>
  <si>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</si>
  <si>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</si>
  <si>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</si>
  <si>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</si>
  <si>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</si>
  <si>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</si>
  <si>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</si>
  <si>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</si>
  <si>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</si>
  <si>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</si>
  <si>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</si>
  <si>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</si>
  <si>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</si>
  <si>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</si>
  <si>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</si>
  <si>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</si>
  <si>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</si>
  <si>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</si>
  <si>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</si>
  <si>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</si>
  <si>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</si>
  <si>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</si>
  <si>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</si>
  <si>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</si>
  <si>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</si>
  <si>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</si>
  <si>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</si>
  <si>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</si>
  <si>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</si>
  <si>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</si>
  <si>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</si>
  <si>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</si>
  <si>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</si>
  <si>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</si>
  <si>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</si>
  <si>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</si>
  <si>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</si>
  <si>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</si>
  <si>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</si>
  <si>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</si>
  <si>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</si>
  <si>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</si>
  <si>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</si>
  <si>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</si>
  <si>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</si>
  <si>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</si>
  <si>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</si>
  <si>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</si>
  <si>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</si>
  <si>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</si>
  <si>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</si>
  <si>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</si>
  <si>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</si>
  <si>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</si>
  <si>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</si>
  <si>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</si>
  <si>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</si>
  <si>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</si>
  <si>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</si>
  <si>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</si>
  <si>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</si>
  <si>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</si>
  <si>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</si>
  <si>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</si>
  <si>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</si>
  <si>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</si>
  <si>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</si>
  <si>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</si>
  <si>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</si>
  <si>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</si>
  <si>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</si>
  <si>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</si>
  <si>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</si>
  <si>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</si>
  <si>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</si>
  <si>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</si>
  <si>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</si>
  <si>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</si>
  <si>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</si>
  <si>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</si>
  <si>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</si>
  <si>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</si>
  <si>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</si>
  <si>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</si>
  <si>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</si>
  <si>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</si>
  <si>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</si>
  <si>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</si>
  <si>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</si>
  <si>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</si>
  <si>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</si>
  <si>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</si>
  <si>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</si>
  <si>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</si>
  <si>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</si>
  <si>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</si>
  <si>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</si>
  <si>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</si>
  <si>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</si>
  <si>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</si>
  <si>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</si>
  <si>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</si>
  <si>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</si>
  <si>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</si>
  <si>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</si>
  <si>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</si>
  <si>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</si>
  <si>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</si>
  <si>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</si>
  <si>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</si>
  <si>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</si>
  <si>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</si>
  <si>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</si>
  <si>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</si>
  <si>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</si>
  <si>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</si>
  <si>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</si>
  <si>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</si>
  <si>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</si>
  <si>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</si>
  <si>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</si>
  <si>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</si>
  <si>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</si>
  <si>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</si>
  <si>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</si>
  <si>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</si>
  <si>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</si>
  <si>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</si>
  <si>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</si>
  <si>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</si>
  <si>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</si>
  <si>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</si>
  <si>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</si>
  <si>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</si>
  <si>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</si>
  <si>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</si>
  <si>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</si>
  <si>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</si>
  <si>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</si>
  <si>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</si>
  <si>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</si>
  <si>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</si>
  <si>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</si>
  <si>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</si>
  <si>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</si>
  <si>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</si>
  <si>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</si>
  <si>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</si>
  <si>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</si>
  <si>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</si>
  <si>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</si>
  <si>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</si>
  <si>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</si>
  <si>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</si>
  <si>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</si>
  <si>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</si>
  <si>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</si>
  <si>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</si>
  <si>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</si>
  <si>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</si>
  <si>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</si>
  <si>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</si>
  <si>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</si>
  <si>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</si>
  <si>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</si>
  <si>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</si>
  <si>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</si>
  <si>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</si>
  <si>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</si>
  <si>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</si>
  <si>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</si>
  <si>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</si>
  <si>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</si>
  <si>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</si>
  <si>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</si>
  <si>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</si>
  <si>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</si>
  <si>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</si>
  <si>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</si>
  <si>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</si>
  <si>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</si>
  <si>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</si>
  <si>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</si>
  <si>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</si>
  <si>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</si>
  <si>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</si>
  <si>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</si>
  <si>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</si>
  <si>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</si>
  <si>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</si>
  <si>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</si>
  <si>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</si>
  <si>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</si>
  <si>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</si>
  <si>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</si>
  <si>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</si>
  <si>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</si>
  <si>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</si>
  <si>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</si>
  <si>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</si>
  <si>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</si>
  <si>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</si>
  <si>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</si>
  <si>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</si>
  <si>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</si>
  <si>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</si>
  <si>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</si>
  <si>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</si>
  <si>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</si>
  <si>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</si>
  <si>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</si>
  <si>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</si>
  <si>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</si>
  <si>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</si>
  <si>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</si>
  <si>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</si>
  <si>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</si>
  <si>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</si>
  <si>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</si>
  <si>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</si>
  <si>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</si>
  <si>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</si>
  <si>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</si>
  <si>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</si>
  <si>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</si>
  <si>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</si>
  <si>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</si>
  <si>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</si>
  <si>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</si>
  <si>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</si>
  <si>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</si>
  <si>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</si>
  <si>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</si>
  <si>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</si>
  <si>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</si>
  <si>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</si>
  <si>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</si>
  <si>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</si>
  <si>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</si>
  <si>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</si>
  <si>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</si>
  <si>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</si>
  <si>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</si>
  <si>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</si>
  <si>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</si>
  <si>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</si>
  <si>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</si>
  <si>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</si>
  <si>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</si>
  <si>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</si>
  <si>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</si>
  <si>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</si>
  <si>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</si>
  <si>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</si>
  <si>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</si>
  <si>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</si>
  <si>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</si>
  <si>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</si>
  <si>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</si>
  <si>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</si>
  <si>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</si>
  <si>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</si>
  <si>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</si>
  <si>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</si>
  <si>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</si>
  <si>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</si>
  <si>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</si>
  <si>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</si>
  <si>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</si>
  <si>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</si>
  <si>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</si>
  <si>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</si>
  <si>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</si>
  <si>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</si>
  <si>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</si>
  <si>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</si>
  <si>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</si>
  <si>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</si>
  <si>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</si>
  <si>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</si>
  <si>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</si>
  <si>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</si>
  <si>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</si>
  <si>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</si>
  <si>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</si>
  <si>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</si>
  <si>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</si>
  <si>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</si>
  <si>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</si>
  <si>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</si>
  <si>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</si>
  <si>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</si>
  <si>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</si>
  <si>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</si>
  <si>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</si>
  <si>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</si>
  <si>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</si>
  <si>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</si>
  <si>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</si>
  <si>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</si>
  <si>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</si>
  <si>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</si>
  <si>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</si>
  <si>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</si>
  <si>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</si>
  <si>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</si>
  <si>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</si>
  <si>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</si>
  <si>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</si>
  <si>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</si>
  <si>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</si>
  <si>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</si>
  <si>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</si>
  <si>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</si>
  <si>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</si>
  <si>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</si>
  <si>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</si>
  <si>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</si>
  <si>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</si>
  <si>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</si>
  <si>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</si>
  <si>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</si>
  <si>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</si>
  <si>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</si>
  <si>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</si>
  <si>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</si>
  <si>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</si>
  <si>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</si>
  <si>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</si>
  <si>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</si>
  <si>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</si>
  <si>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</si>
  <si>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</si>
  <si>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</si>
  <si>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</si>
  <si>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</si>
  <si>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</si>
  <si>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</si>
  <si>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</si>
  <si>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</si>
  <si>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</si>
  <si>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</si>
  <si>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</si>
  <si>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</si>
  <si>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</si>
  <si>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</si>
  <si>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</si>
  <si>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</si>
  <si>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</si>
  <si>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</si>
  <si>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</si>
  <si>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</si>
  <si>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</si>
  <si>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</si>
  <si>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</si>
  <si>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</si>
  <si>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</si>
  <si>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</si>
  <si>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</si>
  <si>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</si>
  <si>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</si>
  <si>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</si>
  <si>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</si>
  <si>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</si>
  <si>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</si>
  <si>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</si>
  <si>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</si>
  <si>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</si>
  <si>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</si>
  <si>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</si>
  <si>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</si>
  <si>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</si>
  <si>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</si>
  <si>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</si>
  <si>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</si>
  <si>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</si>
  <si>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</si>
  <si>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</si>
  <si>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</si>
  <si>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</si>
  <si>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</si>
  <si>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</si>
  <si>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</si>
  <si>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</si>
  <si>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</si>
  <si>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</si>
  <si>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</si>
  <si>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</si>
  <si>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</si>
  <si>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</si>
  <si>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</si>
  <si>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</si>
  <si>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</si>
  <si>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</si>
  <si>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</si>
  <si>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</si>
  <si>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</si>
  <si>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</si>
  <si>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</si>
  <si>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</si>
  <si>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</si>
  <si>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</si>
  <si>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</si>
  <si>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</si>
  <si>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</si>
  <si>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</si>
  <si>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</si>
  <si>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</si>
  <si>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</si>
  <si>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</si>
  <si>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</si>
  <si>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</si>
  <si>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</si>
  <si>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</si>
  <si>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</si>
  <si>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</si>
  <si>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</si>
  <si>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</si>
  <si>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</si>
  <si>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</si>
  <si>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</si>
  <si>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</si>
  <si>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</si>
  <si>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</si>
  <si>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</si>
  <si>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</si>
  <si>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</si>
  <si>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</si>
  <si>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</si>
  <si>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</si>
  <si>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</si>
  <si>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</si>
  <si>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</si>
  <si>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</si>
  <si>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</si>
  <si>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</si>
  <si>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</si>
  <si>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</si>
  <si>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</si>
  <si>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</si>
  <si>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</si>
  <si>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</si>
  <si>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</si>
  <si>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</si>
  <si>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</si>
  <si>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</si>
  <si>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</si>
  <si>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</si>
  <si>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</si>
  <si>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</si>
  <si>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</si>
  <si>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</si>
  <si>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</si>
  <si>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</si>
  <si>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</si>
  <si>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</si>
  <si>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</si>
  <si>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</si>
  <si>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</si>
  <si>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</si>
  <si>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</si>
  <si>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</si>
  <si>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</si>
  <si>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</si>
  <si>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</si>
  <si>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</si>
  <si>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</si>
  <si>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</si>
  <si>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</si>
  <si>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</si>
  <si>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</si>
  <si>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</si>
  <si>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</si>
  <si>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</si>
  <si>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</si>
  <si>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</si>
  <si>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</si>
  <si>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</si>
  <si>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</si>
  <si>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</si>
  <si>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</si>
  <si>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</si>
  <si>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</si>
  <si>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</si>
  <si>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</si>
  <si>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</si>
  <si>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</si>
  <si>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</si>
  <si>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</si>
  <si>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</si>
  <si>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</si>
  <si>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</si>
  <si>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</si>
  <si>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</si>
  <si>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</si>
  <si>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</si>
  <si>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</si>
  <si>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</si>
  <si>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</si>
  <si>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</si>
  <si>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</si>
  <si>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</si>
  <si>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</si>
  <si>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</si>
  <si>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</si>
  <si>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</si>
  <si>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</si>
  <si>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</si>
  <si>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</si>
  <si>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</si>
  <si>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</si>
  <si>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</si>
  <si>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</si>
  <si>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</si>
  <si>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</si>
  <si>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</si>
  <si>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</si>
  <si>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</si>
  <si>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</si>
  <si>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</si>
  <si>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</si>
  <si>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</si>
  <si>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</si>
  <si>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</si>
  <si>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</si>
  <si>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</si>
  <si>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</si>
  <si>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</si>
  <si>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</si>
  <si>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</si>
  <si>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</si>
  <si>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</si>
  <si>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</si>
  <si>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</si>
  <si>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</si>
  <si>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</si>
  <si>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</si>
  <si>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</si>
  <si>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</si>
  <si>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</si>
  <si>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</si>
  <si>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</si>
  <si>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</si>
  <si>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</si>
  <si>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</si>
  <si>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</si>
  <si>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</si>
  <si>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</si>
  <si>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</si>
  <si>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</si>
  <si>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</si>
  <si>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</si>
  <si>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</si>
  <si>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</si>
  <si>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</si>
  <si>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</si>
  <si>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</si>
  <si>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</si>
  <si>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</si>
  <si>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</si>
  <si>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</si>
  <si>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</si>
  <si>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</si>
  <si>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</si>
  <si>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</si>
  <si>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</si>
  <si>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</si>
  <si>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</si>
  <si>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</si>
  <si>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</si>
  <si>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</si>
  <si>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</si>
  <si>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</si>
  <si>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</si>
  <si>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</si>
  <si>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</si>
  <si>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</si>
  <si>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</si>
  <si>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</si>
  <si>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</si>
  <si>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</si>
  <si>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</si>
  <si>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</si>
  <si>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</si>
  <si>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</si>
  <si>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</si>
  <si>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</si>
  <si>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</si>
  <si>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</si>
  <si>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</si>
  <si>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</si>
  <si>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</si>
  <si>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</si>
  <si>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</si>
  <si>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</si>
  <si>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</si>
  <si>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</si>
  <si>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</si>
  <si>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</si>
  <si>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</si>
  <si>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</si>
  <si>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</si>
  <si>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</si>
  <si>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</si>
  <si>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</si>
  <si>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</si>
  <si>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</si>
  <si>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</si>
  <si>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</si>
  <si>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</si>
  <si>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</si>
  <si>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</si>
  <si>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</si>
  <si>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</si>
  <si>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</si>
  <si>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</si>
  <si>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</si>
  <si>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</si>
  <si>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</si>
  <si>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</si>
  <si>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</si>
  <si>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</si>
  <si>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</si>
  <si>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</si>
  <si>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</si>
  <si>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</si>
  <si>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</si>
  <si>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</si>
  <si>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</si>
  <si>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</si>
  <si>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</si>
  <si>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</si>
  <si>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</si>
  <si>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</si>
  <si>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</si>
  <si>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</si>
  <si>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</si>
  <si>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</si>
  <si>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</si>
  <si>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</si>
  <si>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</si>
  <si>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</si>
  <si>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</si>
  <si>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</si>
  <si>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</si>
  <si>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</si>
  <si>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</si>
  <si>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</si>
  <si>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</si>
  <si>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</si>
  <si>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</si>
  <si>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</si>
  <si>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</si>
  <si>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</si>
  <si>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</si>
  <si>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</si>
  <si>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</si>
  <si>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</si>
  <si>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</si>
  <si>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</si>
  <si>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</si>
  <si>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</si>
  <si>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</si>
  <si>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</si>
  <si>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</si>
  <si>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</si>
  <si>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</si>
  <si>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</si>
  <si>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</si>
  <si>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</si>
  <si>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</si>
  <si>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</si>
  <si>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</si>
  <si>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</si>
  <si>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</si>
  <si>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</si>
  <si>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</si>
  <si>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</si>
  <si>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</si>
  <si>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</si>
  <si>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</si>
  <si>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</si>
  <si>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</si>
  <si>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</si>
  <si>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</si>
  <si>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</si>
  <si>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</si>
  <si>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</si>
  <si>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</si>
  <si>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</si>
  <si>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</si>
  <si>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</si>
  <si>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</si>
  <si>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</si>
  <si>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</si>
  <si>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</si>
  <si>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</si>
  <si>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</si>
  <si>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</si>
  <si>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</si>
  <si>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</si>
  <si>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</si>
  <si>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</si>
  <si>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</si>
  <si>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</si>
  <si>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</si>
  <si>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</si>
  <si>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</si>
  <si>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</si>
  <si>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</si>
  <si>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</si>
  <si>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</si>
  <si>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</si>
  <si>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</si>
  <si>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</si>
  <si>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</si>
  <si>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</si>
  <si>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</si>
  <si>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</si>
  <si>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</si>
  <si>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</si>
  <si>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</si>
  <si>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</si>
  <si>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</si>
  <si>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</si>
  <si>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</si>
  <si>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</si>
  <si>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</si>
  <si>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</si>
  <si>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</si>
  <si>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</si>
  <si>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</si>
  <si>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</si>
  <si>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</si>
  <si>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</si>
  <si>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</si>
  <si>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</si>
  <si>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</si>
  <si>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</si>
  <si>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</si>
  <si>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</si>
  <si>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</si>
  <si>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</si>
  <si>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</si>
  <si>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</si>
  <si>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</si>
  <si>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</si>
  <si>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</si>
  <si>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</si>
  <si>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</si>
  <si>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</si>
  <si>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</si>
  <si>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</si>
  <si>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</si>
  <si>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</si>
  <si>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</si>
  <si>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</si>
  <si>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</si>
  <si>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</si>
  <si>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</si>
  <si>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</si>
  <si>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</si>
  <si>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</si>
  <si>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</si>
  <si>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</si>
  <si>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</si>
  <si>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</si>
  <si>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</si>
  <si>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</si>
  <si>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</si>
  <si>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</si>
  <si>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</si>
  <si>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</si>
  <si>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</si>
  <si>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</si>
  <si>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</si>
  <si>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</si>
  <si>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</si>
  <si>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</si>
  <si>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</si>
  <si>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</si>
  <si>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</si>
  <si>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</si>
  <si>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</si>
  <si>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</si>
  <si>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</si>
  <si>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</si>
  <si>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</si>
  <si>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</si>
  <si>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</si>
  <si>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</si>
  <si>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</si>
  <si>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</si>
  <si>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</si>
  <si>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</si>
  <si>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</si>
  <si>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</si>
  <si>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</si>
  <si>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</si>
  <si>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</si>
  <si>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</si>
  <si>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</si>
  <si>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</si>
  <si>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</si>
  <si>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</si>
  <si>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</si>
  <si>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</si>
  <si>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</si>
  <si>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</si>
  <si>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</si>
  <si>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</si>
  <si>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</si>
  <si>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</si>
  <si>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</si>
  <si>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</si>
  <si>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</si>
  <si>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</si>
  <si>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</si>
  <si>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</si>
  <si>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</si>
  <si>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</si>
  <si>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</si>
  <si>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</si>
  <si>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</si>
  <si>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</si>
  <si>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</si>
  <si>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</si>
  <si>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</si>
  <si>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</si>
  <si>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</si>
  <si>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</si>
  <si>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</si>
  <si>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</si>
  <si>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</si>
  <si>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</si>
  <si>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</si>
  <si>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</si>
  <si>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</si>
  <si>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</si>
  <si>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</si>
  <si>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</si>
  <si>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</si>
  <si>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</si>
  <si>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</si>
  <si>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</si>
  <si>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</si>
  <si>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</si>
  <si>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</si>
  <si>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</si>
  <si>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</si>
  <si>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</si>
  <si>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</si>
  <si>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</si>
  <si>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</si>
  <si>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</si>
  <si>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</si>
  <si>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</si>
  <si>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</si>
  <si>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</si>
  <si>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</si>
  <si>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</si>
  <si>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</si>
  <si>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</si>
  <si>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</si>
  <si>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</si>
  <si>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</si>
  <si>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</si>
  <si>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</si>
  <si>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</si>
  <si>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</si>
  <si>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</si>
  <si>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</si>
  <si>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</si>
  <si>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</si>
  <si>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</si>
  <si>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</si>
  <si>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</si>
  <si>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</si>
  <si>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</si>
  <si>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</si>
  <si>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</si>
  <si>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</si>
  <si>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</si>
  <si>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</si>
  <si>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</si>
  <si>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</si>
  <si>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</si>
  <si>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</si>
  <si>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</si>
  <si>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</si>
  <si>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</si>
  <si>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</si>
  <si>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</si>
  <si>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</si>
  <si>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</si>
  <si>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</si>
  <si>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</si>
  <si>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</si>
  <si>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</si>
  <si>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</si>
  <si>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</si>
  <si>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</si>
  <si>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</si>
  <si>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</si>
  <si>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</si>
  <si>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</si>
  <si>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</si>
  <si>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</si>
  <si>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</si>
  <si>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</si>
  <si>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</si>
  <si>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</si>
  <si>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</si>
  <si>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</si>
  <si>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</si>
  <si>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</si>
  <si>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</si>
  <si>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</si>
  <si>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</si>
  <si>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</si>
  <si>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</si>
  <si>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</si>
  <si>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</si>
  <si>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</si>
  <si>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</si>
  <si>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</si>
  <si>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</si>
  <si>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</si>
  <si>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</si>
  <si>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</si>
  <si>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</si>
  <si>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</si>
  <si>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</si>
  <si>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</si>
  <si>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</si>
  <si>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</si>
  <si>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</si>
  <si>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</si>
  <si>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</si>
  <si>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</si>
  <si>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</si>
  <si>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</si>
  <si>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</si>
  <si>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</si>
  <si>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</si>
  <si>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</si>
  <si>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</si>
  <si>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</si>
  <si>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</si>
  <si>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</si>
  <si>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</si>
  <si>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</si>
  <si>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</si>
  <si>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</si>
  <si>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</si>
  <si>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</si>
  <si>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</si>
  <si>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</si>
  <si>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</si>
  <si>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</si>
  <si>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</si>
  <si>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</si>
  <si>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</si>
  <si>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</si>
  <si>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</si>
  <si>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</si>
  <si>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</si>
  <si>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</si>
  <si>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</si>
  <si>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</si>
  <si>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</si>
  <si>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</si>
  <si>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</si>
  <si>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</si>
  <si>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</si>
  <si>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</si>
  <si>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</si>
  <si>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</si>
  <si>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</si>
  <si>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</si>
  <si>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</si>
  <si>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</si>
  <si>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</si>
  <si>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</si>
  <si>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</si>
  <si>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</si>
  <si>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</si>
  <si>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</si>
  <si>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</si>
  <si>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</si>
  <si>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</si>
  <si>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</si>
  <si>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</si>
  <si>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</si>
  <si>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</si>
  <si>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</si>
  <si>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</si>
  <si>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</si>
  <si>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</si>
  <si>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</si>
  <si>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</si>
  <si>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</si>
  <si>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</si>
  <si>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</si>
  <si>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</si>
  <si>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</si>
  <si>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</si>
  <si>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</si>
  <si>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</si>
  <si>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</si>
  <si>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</si>
  <si>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</si>
  <si>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</si>
  <si>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</si>
  <si>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</si>
  <si>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</si>
  <si>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</si>
  <si>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</si>
  <si>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</si>
  <si>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</si>
  <si>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</si>
  <si>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</si>
  <si>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</si>
  <si>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</si>
  <si>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</si>
  <si>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</si>
  <si>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</si>
  <si>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</si>
  <si>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</si>
  <si>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</si>
  <si>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</si>
  <si>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</si>
  <si>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</si>
  <si>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</si>
  <si>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</si>
  <si>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</si>
  <si>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</si>
  <si>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</si>
  <si>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</si>
  <si>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</si>
  <si>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</si>
  <si>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</si>
  <si>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</si>
  <si>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</si>
  <si>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</si>
  <si>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</si>
  <si>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</si>
  <si>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</si>
  <si>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</si>
  <si>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</si>
  <si>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</si>
  <si>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</si>
  <si>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</si>
  <si>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</si>
  <si>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</si>
  <si>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</si>
  <si>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</si>
  <si>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</si>
  <si>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</si>
  <si>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</si>
  <si>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</si>
  <si>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</si>
  <si>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</si>
  <si>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</si>
  <si>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</si>
  <si>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</si>
  <si>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</si>
  <si>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</si>
  <si>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</si>
  <si>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</si>
  <si>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</si>
  <si>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</si>
  <si>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</si>
  <si>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</si>
  <si>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</si>
  <si>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</si>
  <si>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</si>
  <si>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</si>
  <si>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</si>
  <si>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</si>
  <si>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</si>
  <si>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</si>
  <si>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</si>
  <si>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</si>
  <si>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</si>
  <si>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</si>
  <si>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</si>
  <si>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</si>
  <si>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</si>
  <si>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</si>
  <si>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</si>
  <si>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</si>
  <si>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</si>
  <si>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</si>
  <si>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</si>
  <si>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</si>
  <si>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</si>
  <si>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</si>
  <si>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</si>
  <si>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</si>
  <si>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</si>
  <si>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</si>
  <si>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</si>
  <si>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</si>
  <si>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</si>
  <si>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</si>
  <si>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</si>
  <si>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</si>
  <si>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</si>
  <si>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</si>
  <si>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</si>
  <si>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</si>
  <si>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</si>
  <si>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</si>
  <si>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</si>
  <si>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</si>
  <si>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</si>
  <si>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</si>
  <si>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</si>
  <si>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</si>
  <si>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</si>
  <si>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</si>
  <si>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</si>
  <si>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</si>
  <si>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</si>
  <si>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</si>
  <si>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</si>
  <si>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</si>
  <si>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</si>
  <si>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</si>
  <si>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</si>
  <si>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</si>
  <si>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</si>
  <si>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</si>
  <si>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</si>
  <si>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</si>
  <si>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</si>
  <si>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</si>
  <si>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</si>
  <si>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</si>
  <si>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</si>
  <si>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</si>
  <si>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</si>
  <si>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</si>
  <si>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</si>
  <si>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</si>
  <si>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</si>
  <si>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</si>
  <si>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</si>
  <si>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</si>
  <si>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</si>
  <si>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</si>
  <si>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</si>
  <si>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</si>
  <si>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</si>
  <si>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</si>
  <si>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</si>
  <si>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</si>
  <si>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</si>
  <si>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</si>
  <si>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</si>
  <si>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</si>
  <si>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</si>
  <si>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</si>
  <si>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</si>
  <si>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</si>
  <si>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</si>
  <si>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</si>
  <si>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</si>
  <si>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</si>
  <si>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</si>
  <si>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</si>
  <si>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</si>
  <si>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</si>
  <si>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</si>
  <si>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</si>
  <si>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</si>
  <si>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</si>
  <si>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</si>
  <si>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</si>
  <si>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</si>
  <si>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</si>
  <si>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</si>
  <si>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</si>
  <si>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</si>
  <si>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</si>
  <si>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</si>
  <si>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</si>
  <si>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</si>
  <si>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</si>
  <si>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</si>
  <si>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</si>
  <si>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</si>
  <si>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</si>
  <si>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</si>
  <si>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</si>
  <si>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</si>
  <si>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</si>
  <si>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</si>
  <si>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</si>
  <si>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</si>
  <si>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</si>
  <si>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</si>
  <si>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</si>
  <si>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</si>
  <si>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</si>
  <si>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</si>
  <si>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</si>
  <si>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</si>
  <si>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</si>
  <si>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</si>
  <si>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</si>
  <si>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</si>
  <si>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</si>
  <si>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</si>
  <si>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</si>
  <si>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</si>
  <si>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</si>
  <si>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</si>
  <si>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</si>
  <si>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</si>
  <si>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</si>
  <si>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</si>
  <si>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</si>
  <si>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</si>
  <si>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</si>
  <si>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</si>
  <si>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</si>
  <si>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</si>
  <si>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</si>
  <si>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</si>
  <si>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</si>
  <si>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</si>
  <si>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</si>
  <si>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</si>
  <si>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</si>
  <si>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</si>
  <si>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</si>
  <si>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</si>
  <si>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</si>
  <si>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</si>
  <si>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</si>
  <si>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</si>
  <si>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</si>
  <si>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</si>
  <si>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</si>
  <si>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</si>
  <si>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</si>
  <si>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</si>
  <si>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</si>
  <si>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</si>
  <si>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</si>
  <si>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</si>
  <si>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</si>
  <si>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</si>
  <si>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</si>
  <si>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</si>
  <si>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</si>
  <si>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</si>
  <si>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</si>
  <si>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</si>
  <si>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</si>
  <si>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</si>
  <si>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</si>
  <si>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</si>
  <si>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</si>
  <si>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</si>
  <si>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</si>
  <si>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</si>
  <si>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</si>
  <si>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</si>
  <si>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</si>
  <si>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</si>
  <si>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</si>
  <si>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</si>
  <si>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</si>
  <si>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</si>
  <si>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</si>
  <si>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</si>
  <si>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</si>
  <si>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</si>
  <si>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</si>
  <si>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</si>
  <si>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</si>
  <si>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</si>
  <si>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</si>
  <si>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</si>
  <si>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</si>
  <si>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</si>
  <si>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</si>
  <si>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</si>
  <si>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</si>
  <si>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</si>
  <si>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</si>
  <si>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</si>
  <si>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</si>
  <si>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</si>
  <si>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</si>
  <si>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</si>
  <si>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</si>
  <si>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</si>
  <si>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</si>
  <si>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</si>
  <si>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</si>
  <si>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</si>
  <si>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</si>
  <si>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</si>
  <si>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</si>
  <si>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</si>
  <si>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</si>
  <si>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</si>
  <si>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</si>
  <si>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</si>
  <si>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</si>
  <si>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</si>
  <si>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</si>
  <si>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</si>
  <si>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</si>
  <si>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</si>
  <si>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</si>
  <si>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</si>
  <si>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</si>
  <si>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</si>
  <si>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</si>
  <si>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</si>
  <si>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</si>
  <si>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</si>
  <si>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</si>
  <si>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</si>
  <si>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</si>
  <si>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</si>
  <si>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</si>
  <si>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</si>
  <si>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</si>
  <si>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</si>
  <si>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</si>
  <si>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</si>
  <si>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</si>
  <si>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</si>
  <si>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</si>
  <si>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</si>
  <si>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</si>
  <si>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</si>
  <si>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</si>
  <si>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</si>
  <si>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</si>
  <si>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</si>
  <si>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</si>
  <si>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</si>
  <si>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</si>
  <si>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</si>
  <si>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</si>
  <si>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</si>
  <si>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</si>
  <si>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</si>
  <si>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</si>
  <si>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</si>
  <si>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</si>
  <si>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</si>
  <si>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</si>
  <si>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</si>
  <si>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</si>
  <si>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</si>
  <si>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</si>
  <si>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</si>
  <si>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</si>
  <si>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</si>
  <si>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</si>
  <si>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</si>
  <si>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</si>
  <si>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</si>
  <si>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</si>
  <si>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</si>
  <si>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</si>
  <si>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</si>
  <si>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</si>
  <si>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</si>
  <si>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</si>
  <si>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</si>
  <si>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</si>
  <si>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</si>
  <si>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</si>
  <si>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</si>
  <si>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</si>
  <si>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</si>
  <si>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</si>
  <si>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</si>
  <si>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</si>
  <si>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</si>
  <si>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</si>
  <si>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</si>
  <si>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</si>
  <si>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</si>
  <si>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</si>
  <si>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</si>
  <si>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</si>
  <si>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</si>
  <si>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</si>
  <si>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</si>
  <si>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</si>
  <si>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</si>
  <si>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</si>
  <si>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</si>
  <si>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</si>
  <si>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</si>
  <si>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</si>
  <si>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</si>
  <si>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</si>
  <si>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</si>
  <si>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</si>
  <si>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</si>
  <si>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</si>
  <si>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</si>
  <si>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</si>
  <si>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</si>
  <si>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</si>
  <si>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</si>
  <si>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</si>
  <si>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</si>
  <si>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</si>
  <si>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</si>
  <si>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</si>
  <si>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</si>
  <si>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</si>
  <si>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</si>
  <si>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</si>
  <si>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</si>
  <si>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</si>
  <si>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</si>
  <si>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</si>
  <si>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</si>
  <si>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</si>
  <si>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</si>
  <si>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</si>
  <si>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</si>
  <si>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</si>
  <si>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</si>
  <si>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</si>
  <si>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</si>
  <si>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</si>
  <si>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</si>
  <si>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</si>
  <si>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</si>
  <si>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</si>
  <si>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</si>
  <si>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</si>
  <si>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</si>
  <si>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</si>
  <si>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</si>
  <si>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</si>
  <si>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</si>
  <si>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</si>
  <si>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</si>
  <si>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</si>
  <si>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</si>
  <si>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</si>
  <si>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</si>
  <si>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</si>
  <si>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</si>
  <si>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</si>
  <si>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</si>
  <si>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</si>
  <si>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</si>
  <si>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</si>
  <si>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</si>
  <si>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</si>
  <si>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</si>
  <si>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</si>
  <si>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</si>
  <si>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</si>
  <si>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</si>
  <si>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</si>
  <si>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</si>
  <si>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</si>
  <si>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</si>
  <si>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</si>
  <si>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</si>
  <si>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</si>
  <si>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</si>
  <si>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</si>
  <si>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</si>
  <si>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</si>
  <si>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</si>
  <si>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</si>
  <si>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</si>
  <si>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</si>
  <si>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</si>
  <si>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</si>
  <si>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</si>
  <si>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</si>
  <si>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</si>
  <si>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</si>
  <si>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</si>
  <si>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</si>
  <si>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</si>
  <si>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</si>
  <si>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</si>
  <si>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</si>
  <si>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</si>
  <si>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</si>
  <si>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</si>
  <si>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</si>
  <si>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</si>
  <si>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</si>
  <si>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</si>
  <si>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</si>
  <si>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</si>
  <si>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</si>
  <si>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</si>
  <si>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</si>
  <si>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</si>
  <si>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</si>
  <si>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</si>
  <si>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</si>
  <si>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</si>
  <si>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</si>
  <si>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</si>
  <si>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</si>
  <si>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</si>
  <si>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</si>
  <si>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</si>
  <si>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</si>
  <si>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</si>
  <si>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</si>
  <si>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</si>
  <si>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</si>
  <si>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</si>
  <si>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</si>
  <si>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</si>
  <si>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</si>
  <si>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</si>
  <si>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</si>
  <si>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</si>
  <si>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</si>
  <si>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</si>
  <si>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</si>
  <si>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</si>
  <si>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</si>
  <si>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</si>
  <si>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</si>
  <si>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</si>
  <si>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</si>
  <si>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</si>
  <si>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</si>
  <si>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</si>
  <si>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</si>
  <si>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</si>
  <si>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</si>
  <si>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</si>
  <si>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</si>
  <si>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</si>
  <si>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</si>
  <si>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</si>
  <si>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</si>
  <si>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</si>
  <si>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</si>
  <si>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</si>
  <si>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</si>
  <si>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</si>
  <si>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</si>
  <si>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</si>
  <si>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</si>
  <si>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</si>
  <si>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</si>
  <si>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</si>
  <si>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</si>
  <si>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</si>
  <si>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</si>
  <si>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</si>
  <si>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</si>
  <si>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</si>
  <si>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</si>
  <si>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</si>
  <si>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</si>
  <si>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</si>
  <si>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</si>
  <si>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</si>
  <si>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</si>
  <si>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</si>
  <si>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</si>
  <si>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</si>
  <si>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</si>
  <si>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</si>
  <si>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</si>
  <si>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</si>
  <si>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</si>
  <si>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</si>
  <si>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</si>
  <si>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</si>
  <si>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</si>
  <si>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</si>
  <si>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</si>
  <si>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</si>
  <si>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</si>
  <si>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</si>
  <si>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</si>
  <si>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</si>
  <si>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</si>
  <si>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</si>
  <si>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</si>
  <si>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</si>
  <si>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</si>
  <si>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</si>
  <si>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</si>
  <si>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</si>
  <si>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</si>
  <si>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</si>
  <si>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</si>
  <si>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</si>
  <si>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</si>
  <si>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</si>
  <si>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</si>
  <si>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</si>
  <si>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</si>
  <si>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</si>
  <si>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</si>
  <si>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</si>
  <si>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</si>
  <si>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</si>
  <si>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</si>
  <si>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</si>
  <si>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</si>
  <si>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</si>
  <si>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</si>
  <si>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</si>
  <si>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</si>
  <si>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</si>
  <si>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</si>
  <si>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</si>
  <si>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</si>
  <si>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</si>
  <si>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</si>
  <si>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</si>
  <si>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</si>
  <si>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</si>
  <si>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</si>
  <si>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</si>
  <si>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</si>
  <si>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</si>
  <si>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</si>
  <si>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</si>
  <si>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</si>
  <si>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</si>
  <si>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</si>
  <si>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</si>
  <si>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</si>
  <si>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</si>
  <si>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</si>
  <si>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</si>
  <si>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</si>
  <si>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</si>
  <si>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</si>
  <si>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</si>
  <si>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</si>
  <si>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</si>
  <si>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</si>
  <si>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</si>
  <si>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</si>
  <si>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</si>
  <si>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</si>
  <si>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</si>
  <si>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</si>
  <si>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</si>
  <si>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</si>
  <si>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</si>
  <si>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</si>
  <si>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</si>
  <si>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</si>
  <si>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</si>
  <si>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</si>
  <si>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</si>
  <si>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</si>
  <si>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</si>
  <si>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</si>
  <si>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</si>
  <si>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</si>
  <si>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</si>
  <si>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</si>
  <si>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</si>
  <si>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</si>
  <si>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</si>
  <si>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</si>
  <si>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</si>
  <si>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</si>
  <si>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</si>
  <si>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</si>
  <si>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</si>
  <si>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</si>
  <si>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</si>
  <si>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</si>
  <si>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</si>
  <si>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</si>
  <si>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</si>
  <si>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</si>
  <si>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</si>
  <si>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</si>
  <si>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</si>
  <si>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</si>
  <si>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</si>
  <si>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</si>
  <si>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</si>
  <si>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</si>
  <si>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</si>
  <si>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</si>
  <si>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</si>
  <si>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</si>
  <si>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</si>
  <si>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</si>
  <si>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</si>
  <si>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</si>
  <si>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</si>
  <si>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</si>
  <si>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</si>
  <si>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</si>
  <si>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</si>
  <si>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</si>
  <si>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</si>
  <si>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</si>
  <si>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</si>
  <si>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</si>
  <si>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</si>
  <si>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</si>
  <si>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</si>
  <si>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</si>
  <si>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</si>
  <si>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</si>
  <si>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</si>
  <si>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</si>
  <si>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</si>
  <si>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</si>
  <si>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</si>
  <si>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</si>
  <si>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</si>
  <si>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</si>
  <si>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</si>
  <si>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</si>
  <si>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</si>
  <si>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</si>
  <si>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</si>
  <si>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</si>
  <si>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</si>
  <si>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</si>
  <si>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</si>
  <si>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</si>
  <si>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</si>
  <si>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</si>
  <si>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</si>
  <si>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</si>
  <si>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</si>
  <si>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</si>
  <si>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</si>
  <si>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</si>
  <si>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</si>
  <si>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</si>
  <si>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</si>
  <si>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</si>
  <si>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</si>
  <si>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</si>
  <si>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</si>
  <si>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</si>
  <si>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</si>
  <si>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</si>
  <si>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</si>
  <si>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</si>
  <si>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</si>
  <si>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</si>
  <si>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</si>
  <si>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</si>
  <si>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</si>
  <si>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</si>
  <si>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</si>
  <si>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</si>
  <si>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</si>
  <si>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</si>
  <si>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</si>
  <si>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</si>
  <si>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</si>
  <si>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</si>
  <si>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</si>
  <si>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</si>
  <si>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</si>
  <si>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</si>
  <si>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</si>
  <si>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</si>
  <si>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</si>
  <si>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</si>
  <si>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</si>
  <si>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</si>
  <si>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</si>
  <si>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</si>
  <si>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</si>
  <si>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</si>
  <si>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</si>
  <si>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</si>
  <si>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</si>
  <si>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</si>
  <si>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</si>
  <si>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</si>
  <si>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</si>
  <si>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</si>
  <si>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</si>
  <si>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</si>
  <si>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</si>
  <si>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</si>
  <si>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</si>
  <si>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</si>
  <si>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</si>
  <si>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</si>
  <si>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</si>
  <si>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</si>
  <si>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</si>
  <si>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</si>
  <si>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</si>
  <si>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</si>
  <si>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</si>
  <si>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</si>
  <si>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</si>
  <si>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</si>
  <si>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</si>
  <si>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</si>
  <si>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</si>
  <si>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</si>
  <si>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</si>
  <si>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</si>
  <si>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</si>
  <si>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</si>
  <si>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</si>
  <si>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</si>
  <si>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</si>
  <si>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</si>
  <si>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</si>
  <si>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</si>
  <si>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</si>
  <si>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</si>
  <si>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</si>
  <si>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</si>
  <si>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</si>
  <si>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</si>
  <si>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</si>
  <si>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</si>
  <si>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</si>
  <si>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</si>
  <si>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</si>
  <si>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</si>
  <si>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</si>
  <si>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</si>
  <si>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</si>
  <si>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</si>
  <si>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</si>
  <si>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</si>
  <si>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</si>
  <si>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</si>
  <si>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</si>
  <si>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</si>
  <si>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</si>
  <si>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</si>
  <si>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</si>
  <si>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</si>
  <si>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</si>
  <si>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</si>
  <si>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</si>
  <si>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</si>
  <si>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</si>
  <si>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</si>
  <si>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</si>
  <si>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</si>
  <si>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</si>
  <si>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</si>
  <si>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</si>
  <si>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</si>
  <si>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</si>
  <si>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</si>
  <si>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</si>
  <si>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</si>
  <si>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</si>
  <si>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</si>
  <si>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</si>
  <si>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</si>
  <si>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</si>
  <si>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</si>
  <si>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</si>
  <si>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</si>
  <si>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</si>
  <si>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</si>
  <si>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</si>
  <si>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</si>
  <si>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</si>
  <si>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</si>
  <si>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</si>
  <si>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</si>
  <si>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</si>
  <si>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</si>
  <si>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</si>
  <si>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</si>
  <si>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</si>
  <si>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</si>
  <si>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</si>
  <si>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</si>
  <si>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</si>
  <si>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</si>
  <si>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</si>
  <si>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</si>
  <si>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</si>
  <si>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</si>
  <si>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</si>
  <si>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</si>
  <si>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</si>
  <si>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</si>
  <si>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</si>
  <si>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</si>
  <si>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</si>
  <si>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</si>
  <si>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</si>
  <si>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</si>
  <si>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</si>
  <si>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</si>
  <si>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</si>
  <si>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</si>
  <si>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</si>
  <si>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</si>
  <si>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</si>
  <si>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</si>
  <si>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</si>
  <si>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</si>
  <si>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</si>
  <si>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</si>
  <si>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</si>
  <si>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</si>
  <si>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</si>
  <si>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</si>
  <si>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</si>
  <si>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</si>
  <si>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</si>
  <si>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</si>
  <si>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</si>
  <si>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</si>
  <si>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</si>
  <si>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</si>
  <si>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</si>
  <si>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</si>
  <si>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</si>
  <si>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</si>
  <si>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</si>
  <si>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</si>
  <si>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</si>
  <si>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</si>
  <si>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</si>
  <si>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</si>
  <si>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</si>
  <si>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</si>
  <si>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</si>
  <si>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</si>
  <si>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</si>
  <si>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</si>
  <si>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</si>
  <si>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</si>
  <si>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</si>
  <si>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</si>
  <si>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</si>
  <si>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</si>
  <si>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</si>
  <si>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</si>
  <si>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</si>
  <si>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</si>
  <si>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</si>
  <si>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</si>
  <si>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</si>
  <si>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</si>
  <si>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</si>
  <si>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</si>
  <si>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</si>
  <si>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</si>
  <si>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</si>
  <si>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</si>
  <si>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</si>
  <si>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</si>
  <si>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</si>
  <si>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</si>
  <si>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</si>
  <si>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</si>
  <si>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</si>
  <si>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</si>
  <si>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</si>
  <si>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</si>
  <si>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</si>
  <si>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</si>
  <si>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</si>
  <si>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</si>
  <si>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</si>
  <si>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</si>
  <si>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</si>
  <si>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</si>
  <si>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</si>
  <si>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</si>
  <si>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</si>
  <si>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</si>
  <si>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</si>
  <si>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</si>
  <si>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</si>
  <si>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</si>
  <si>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</si>
  <si>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</si>
  <si>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</si>
  <si>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</si>
  <si>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</si>
  <si>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</si>
  <si>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</si>
  <si>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</si>
  <si>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</si>
  <si>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</si>
  <si>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</si>
  <si>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</si>
  <si>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</si>
  <si>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</si>
  <si>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</si>
  <si>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</si>
  <si>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</si>
  <si>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</si>
  <si>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</si>
  <si>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</si>
  <si>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</si>
  <si>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</si>
  <si>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</si>
  <si>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</si>
  <si>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</si>
  <si>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</si>
  <si>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</si>
  <si>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</si>
  <si>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</si>
  <si>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</si>
  <si>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</si>
  <si>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</si>
  <si>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</si>
  <si>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</si>
  <si>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</si>
  <si>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</si>
  <si>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</si>
  <si>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</si>
  <si>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</si>
  <si>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</si>
  <si>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</si>
  <si>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</si>
  <si>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</si>
  <si>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</si>
  <si>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</si>
  <si>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</si>
  <si>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</si>
  <si>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</si>
  <si>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</si>
  <si>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</si>
  <si>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</si>
  <si>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</si>
  <si>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</si>
  <si>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</si>
  <si>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</si>
  <si>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</si>
  <si>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</si>
  <si>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</si>
  <si>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</si>
  <si>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</si>
  <si>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</si>
  <si>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</si>
  <si>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</si>
  <si>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</si>
  <si>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</si>
  <si>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</si>
  <si>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</si>
  <si>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</si>
  <si>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</si>
  <si>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</si>
  <si>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</si>
  <si>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</si>
  <si>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</si>
  <si>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</si>
  <si>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</si>
  <si>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</si>
  <si>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</si>
  <si>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</si>
  <si>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</si>
  <si>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</si>
  <si>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</si>
  <si>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</si>
  <si>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</si>
  <si>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</si>
  <si>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</si>
  <si>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</si>
  <si>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</si>
  <si>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</si>
  <si>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</si>
  <si>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</si>
  <si>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</si>
  <si>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</si>
  <si>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</si>
  <si>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</si>
  <si>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</si>
  <si>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</si>
  <si>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</si>
  <si>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</si>
  <si>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</si>
  <si>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</si>
  <si>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</si>
  <si>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</si>
  <si>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</si>
  <si>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</si>
  <si>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</si>
  <si>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</si>
  <si>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</si>
  <si>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</si>
  <si>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</si>
  <si>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</si>
  <si>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</si>
  <si>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</si>
  <si>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</si>
  <si>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</si>
  <si>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</si>
  <si>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</si>
  <si>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</si>
  <si>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</si>
  <si>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</si>
  <si>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</si>
  <si>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</si>
  <si>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</si>
  <si>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</si>
  <si>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</si>
  <si>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</si>
  <si>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</si>
  <si>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</si>
  <si>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</si>
  <si>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</si>
  <si>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</si>
  <si>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</si>
  <si>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</si>
  <si>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</si>
  <si>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</si>
  <si>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</si>
  <si>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</si>
  <si>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</si>
  <si>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</si>
  <si>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</si>
  <si>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</si>
  <si>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</si>
  <si>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</si>
  <si>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</si>
  <si>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</si>
  <si>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</si>
  <si>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</si>
  <si>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</si>
  <si>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</si>
  <si>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</si>
  <si>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</si>
  <si>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</si>
  <si>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</si>
  <si>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</si>
  <si>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</si>
  <si>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</si>
  <si>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</si>
  <si>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</si>
  <si>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</si>
  <si>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</si>
  <si>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</si>
  <si>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</si>
  <si>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</si>
  <si>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</si>
  <si>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</si>
  <si>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</si>
  <si>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</si>
  <si>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</si>
  <si>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</si>
  <si>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</si>
  <si>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</si>
  <si>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</si>
  <si>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</si>
  <si>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</si>
  <si>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</si>
  <si>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</si>
  <si>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</si>
  <si>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</si>
  <si>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</si>
  <si>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</si>
  <si>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</si>
  <si>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</si>
  <si>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</si>
  <si>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</si>
  <si>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</si>
  <si>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</si>
  <si>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</si>
  <si>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</si>
  <si>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</si>
  <si>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</si>
  <si>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</si>
  <si>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</si>
  <si>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</si>
  <si>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</si>
  <si>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</si>
  <si>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</si>
  <si>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</si>
  <si>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</si>
  <si>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</si>
  <si>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</si>
  <si>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</si>
  <si>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</si>
  <si>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</si>
  <si>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</si>
  <si>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</si>
  <si>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</si>
  <si>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</si>
  <si>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</si>
  <si>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</si>
  <si>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</si>
  <si>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</si>
  <si>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</si>
  <si>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</si>
  <si>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</si>
  <si>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</si>
  <si>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</si>
  <si>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</si>
  <si>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</si>
  <si>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</si>
  <si>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</si>
  <si>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</si>
  <si>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</si>
  <si>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</si>
  <si>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</si>
  <si>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</si>
  <si>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</si>
  <si>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</si>
  <si>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</si>
  <si>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</si>
  <si>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</si>
  <si>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</si>
  <si>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</si>
  <si>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</si>
  <si>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</si>
  <si>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</si>
  <si>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</si>
  <si>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</si>
  <si>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</si>
  <si>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</si>
  <si>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</si>
  <si>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</si>
  <si>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</si>
  <si>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</si>
  <si>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</si>
  <si>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</si>
  <si>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</si>
  <si>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</si>
  <si>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</si>
  <si>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</si>
  <si>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</si>
  <si>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</si>
  <si>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</si>
  <si>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</si>
  <si>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</si>
  <si>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</si>
  <si>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</si>
  <si>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</si>
  <si>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</si>
  <si>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</si>
  <si>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</si>
  <si>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</si>
  <si>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</si>
  <si>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</si>
  <si>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</si>
  <si>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</si>
  <si>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</si>
  <si>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</si>
  <si>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</si>
  <si>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</si>
  <si>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</si>
  <si>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</si>
  <si>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</si>
  <si>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</si>
  <si>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</si>
  <si>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</si>
  <si>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</si>
  <si>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</si>
  <si>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</si>
  <si>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</si>
  <si>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</si>
  <si>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</si>
  <si>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</si>
  <si>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</si>
  <si>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</si>
  <si>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</si>
  <si>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</si>
  <si>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</si>
  <si>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</si>
  <si>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</si>
  <si>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</si>
  <si>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</si>
  <si>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</si>
  <si>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</si>
  <si>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</si>
  <si>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</si>
  <si>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</si>
  <si>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</si>
  <si>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</si>
  <si>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</si>
  <si>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</si>
  <si>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</si>
  <si>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</si>
  <si>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</si>
  <si>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</si>
  <si>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</si>
  <si>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</si>
  <si>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</si>
  <si>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</si>
  <si>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</si>
  <si>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</si>
  <si>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</si>
  <si>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</si>
  <si>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</si>
  <si>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</si>
  <si>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</si>
  <si>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</si>
  <si>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</si>
  <si>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</si>
  <si>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</si>
  <si>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</si>
  <si>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</si>
  <si>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</si>
  <si>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</si>
  <si>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</si>
  <si>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</si>
  <si>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</si>
  <si>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</si>
  <si>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</si>
  <si>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</si>
  <si>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</si>
  <si>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</si>
  <si>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</si>
  <si>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</si>
  <si>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</si>
  <si>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</si>
  <si>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</si>
  <si>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</si>
  <si>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</si>
  <si>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</si>
  <si>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</si>
  <si>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</si>
  <si>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</si>
  <si>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</si>
  <si>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</si>
  <si>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</si>
  <si>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</si>
  <si>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</si>
  <si>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</si>
  <si>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</si>
  <si>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</si>
  <si>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</si>
  <si>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</si>
  <si>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</si>
  <si>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</si>
  <si>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</si>
  <si>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</si>
  <si>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</si>
  <si>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</si>
  <si>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</si>
  <si>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</si>
  <si>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</si>
  <si>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</si>
  <si>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</si>
  <si>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</si>
  <si>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</si>
  <si>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</si>
  <si>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</si>
  <si>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</si>
  <si>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</si>
  <si>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</si>
  <si>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</si>
  <si>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</si>
  <si>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</si>
  <si>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</si>
  <si>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</si>
  <si>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</si>
  <si>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</si>
  <si>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</si>
  <si>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</si>
  <si>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</si>
  <si>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</si>
  <si>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</si>
  <si>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</si>
  <si>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</si>
  <si>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</si>
  <si>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</si>
  <si>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</si>
  <si>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</si>
  <si>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</si>
  <si>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</si>
  <si>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</si>
  <si>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</si>
  <si>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</si>
  <si>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</si>
  <si>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</si>
  <si>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</si>
  <si>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</si>
  <si>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</si>
  <si>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</si>
  <si>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</si>
  <si>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</si>
  <si>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</si>
  <si>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</si>
  <si>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</si>
  <si>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</si>
  <si>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</si>
  <si>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</si>
  <si>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</si>
  <si>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</si>
  <si>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</si>
  <si>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</si>
  <si>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</si>
  <si>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</si>
  <si>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</si>
  <si>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</si>
  <si>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</si>
  <si>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</si>
  <si>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</si>
  <si>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</si>
  <si>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</si>
  <si>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</si>
  <si>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</si>
  <si>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</si>
  <si>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</si>
  <si>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</si>
  <si>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</si>
  <si>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</si>
  <si>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</si>
  <si>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</si>
  <si>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</si>
  <si>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</si>
  <si>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</si>
  <si>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</si>
  <si>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</si>
  <si>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</si>
  <si>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</si>
  <si>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</si>
  <si>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</si>
  <si>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</si>
  <si>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</si>
  <si>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</si>
  <si>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</si>
  <si>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</si>
  <si>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</si>
  <si>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</si>
  <si>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</si>
  <si>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</si>
  <si>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</si>
  <si>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</si>
  <si>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</si>
  <si>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</si>
  <si>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</si>
  <si>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</si>
  <si>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</si>
  <si>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</si>
  <si>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</si>
  <si>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</si>
  <si>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</si>
  <si>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</si>
  <si>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</si>
  <si>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</si>
  <si>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</si>
  <si>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</si>
  <si>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</si>
  <si>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</si>
  <si>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</si>
  <si>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</si>
  <si>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</si>
  <si>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</si>
  <si>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</si>
  <si>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</si>
  <si>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</si>
  <si>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</si>
  <si>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</si>
  <si>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</si>
  <si>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</si>
  <si>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</si>
  <si>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</si>
  <si>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</si>
  <si>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</si>
  <si>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</si>
  <si>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</si>
  <si>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</si>
  <si>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</si>
  <si>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</si>
  <si>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</si>
  <si>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</si>
  <si>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</si>
  <si>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</si>
  <si>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</si>
  <si>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</si>
  <si>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</si>
  <si>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</si>
  <si>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</si>
  <si>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</si>
  <si>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</si>
  <si>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</si>
  <si>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</si>
  <si>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</si>
  <si>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</si>
  <si>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</si>
  <si>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</si>
  <si>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</si>
  <si>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</si>
  <si>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</si>
  <si>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</si>
  <si>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</si>
  <si>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</si>
  <si>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</si>
  <si>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</si>
  <si>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</si>
  <si>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</si>
  <si>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</si>
  <si>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</si>
  <si>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</si>
  <si>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</si>
  <si>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</si>
  <si>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</si>
  <si>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</si>
  <si>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</si>
  <si>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</si>
  <si>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</si>
  <si>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</si>
  <si>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</si>
  <si>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</si>
  <si>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</si>
  <si>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</si>
  <si>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</si>
  <si>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</si>
  <si>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</si>
  <si>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</si>
  <si>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</si>
  <si>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</si>
  <si>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</si>
  <si>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</si>
  <si>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</si>
  <si>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</si>
  <si>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</si>
  <si>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</si>
  <si>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</si>
  <si>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</si>
  <si>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</si>
  <si>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</si>
  <si>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</si>
  <si>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</si>
  <si>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</si>
  <si>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</si>
  <si>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</si>
  <si>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</si>
  <si>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</si>
  <si>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</si>
  <si>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</si>
  <si>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</si>
  <si>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</si>
  <si>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</si>
  <si>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</si>
  <si>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</si>
  <si>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</si>
  <si>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</si>
  <si>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</si>
  <si>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</si>
  <si>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</si>
  <si>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</si>
  <si>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</si>
  <si>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</si>
  <si>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</si>
  <si>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</si>
  <si>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</si>
  <si>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</si>
  <si>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</si>
  <si>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</si>
  <si>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</si>
  <si>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</si>
  <si>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</si>
  <si>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</si>
  <si>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</si>
  <si>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</si>
  <si>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</si>
  <si>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</si>
  <si>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</si>
  <si>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</si>
  <si>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</si>
  <si>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</si>
  <si>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</si>
  <si>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</si>
  <si>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</si>
  <si>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</si>
  <si>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</si>
  <si>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</si>
  <si>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</si>
  <si>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</si>
  <si>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</si>
  <si>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</si>
  <si>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</si>
  <si>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</si>
  <si>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</si>
  <si>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</si>
  <si>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</si>
  <si>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</si>
  <si>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</si>
  <si>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</si>
  <si>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</si>
  <si>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</si>
  <si>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</si>
  <si>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</si>
  <si>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</si>
  <si>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</si>
  <si>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</si>
  <si>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</si>
  <si>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</si>
  <si>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</si>
  <si>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</si>
  <si>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</si>
  <si>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</si>
  <si>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</si>
  <si>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</si>
  <si>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</si>
  <si>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</si>
  <si>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</si>
  <si>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</si>
  <si>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</si>
  <si>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</si>
  <si>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</si>
  <si>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</si>
  <si>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</si>
  <si>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</si>
  <si>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</si>
  <si>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</si>
  <si>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</si>
  <si>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</si>
  <si>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</si>
  <si>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</si>
  <si>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</si>
  <si>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</si>
  <si>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</si>
  <si>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</si>
  <si>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</si>
  <si>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</si>
  <si>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</si>
  <si>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</si>
  <si>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</si>
  <si>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</si>
  <si>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</si>
  <si>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</si>
  <si>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</si>
  <si>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</si>
  <si>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</si>
  <si>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</si>
  <si>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</si>
  <si>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</si>
  <si>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</si>
  <si>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</si>
  <si>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</si>
  <si>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</si>
  <si>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</si>
  <si>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</si>
  <si>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</si>
  <si>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</si>
  <si>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</si>
  <si>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</si>
  <si>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</si>
  <si>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</si>
  <si>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</si>
  <si>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</si>
  <si>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</si>
  <si>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</si>
  <si>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</si>
  <si>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</si>
  <si>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</si>
  <si>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</si>
  <si>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</si>
  <si>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</si>
  <si>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</si>
  <si>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</si>
  <si>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</si>
  <si>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</si>
  <si>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</si>
  <si>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</si>
  <si>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</si>
  <si>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</si>
  <si>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</si>
  <si>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</si>
  <si>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</si>
  <si>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</si>
  <si>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</si>
  <si>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</si>
  <si>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</si>
  <si>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</si>
  <si>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</si>
  <si>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</si>
  <si>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</si>
  <si>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</si>
  <si>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</si>
  <si>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</si>
  <si>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</si>
  <si>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</si>
  <si>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</si>
  <si>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</si>
  <si>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</si>
  <si>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</si>
  <si>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</si>
  <si>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</si>
  <si>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</si>
  <si>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</si>
  <si>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</si>
  <si>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</si>
  <si>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</si>
  <si>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</si>
  <si>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</si>
  <si>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</si>
  <si>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</si>
  <si>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</si>
  <si>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</si>
  <si>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</si>
  <si>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</si>
  <si>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</si>
  <si>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</si>
  <si>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</si>
  <si>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</si>
  <si>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</si>
  <si>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</si>
  <si>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</si>
  <si>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</si>
  <si>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</si>
  <si>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</si>
  <si>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</si>
  <si>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</si>
  <si>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</si>
  <si>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</si>
  <si>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</si>
  <si>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</si>
  <si>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</si>
  <si>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</si>
  <si>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</si>
  <si>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</si>
  <si>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</si>
  <si>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</si>
  <si>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</si>
  <si>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</si>
  <si>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</si>
  <si>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</si>
  <si>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</si>
  <si>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</si>
  <si>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</si>
  <si>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</si>
  <si>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</si>
  <si>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</si>
  <si>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</si>
  <si>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</si>
  <si>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</si>
  <si>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</si>
  <si>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</si>
  <si>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</si>
  <si>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</si>
  <si>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</si>
  <si>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</si>
  <si>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</si>
  <si>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</si>
  <si>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</si>
  <si>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</si>
  <si>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</si>
  <si>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</si>
  <si>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</si>
  <si>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</si>
  <si>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</si>
  <si>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</si>
  <si>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</si>
  <si>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</si>
  <si>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</si>
  <si>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</si>
  <si>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</si>
  <si>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</si>
  <si>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</si>
  <si>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</si>
  <si>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</si>
  <si>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</si>
  <si>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</si>
  <si>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</si>
  <si>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</si>
  <si>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</si>
  <si>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</si>
  <si>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</si>
  <si>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</si>
  <si>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</si>
  <si>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</si>
  <si>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</si>
  <si>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</si>
  <si>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</si>
  <si>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</si>
  <si>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</si>
  <si>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</si>
  <si>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</si>
  <si>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</si>
  <si>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</si>
  <si>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</si>
  <si>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</si>
  <si>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</si>
  <si>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</si>
  <si>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</si>
  <si>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</si>
  <si>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</si>
  <si>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</si>
  <si>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</si>
  <si>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</si>
  <si>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</si>
  <si>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</si>
  <si>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</si>
  <si>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</si>
  <si>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</si>
  <si>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</si>
  <si>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</si>
  <si>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</si>
  <si>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</si>
  <si>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</si>
  <si>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</si>
  <si>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</si>
  <si>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</si>
  <si>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</si>
  <si>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</si>
  <si>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</si>
  <si>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</si>
  <si>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</si>
  <si>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</si>
  <si>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</si>
  <si>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</si>
  <si>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</si>
  <si>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</si>
  <si>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</si>
  <si>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</si>
  <si>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</si>
  <si>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</si>
  <si>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</si>
  <si>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</si>
  <si>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</si>
  <si>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</si>
  <si>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</si>
  <si>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</si>
  <si>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</si>
  <si>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</si>
  <si>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</si>
  <si>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</si>
  <si>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</si>
  <si>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</si>
  <si>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</si>
  <si>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</si>
  <si>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</si>
  <si>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</si>
  <si>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</si>
  <si>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</si>
  <si>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</si>
  <si>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</si>
  <si>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</si>
  <si>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</si>
  <si>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</si>
  <si>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</si>
  <si>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</si>
  <si>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</si>
  <si>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</si>
  <si>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</si>
  <si>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</si>
  <si>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</si>
  <si>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</si>
  <si>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</si>
  <si>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</si>
  <si>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</si>
  <si>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</si>
  <si>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</si>
  <si>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</si>
  <si>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</si>
  <si>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</si>
  <si>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</si>
  <si>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</si>
  <si>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</si>
  <si>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</si>
  <si>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</si>
  <si>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</si>
  <si>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</si>
  <si>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</si>
  <si>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</si>
  <si>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</si>
  <si>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</si>
  <si>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</si>
  <si>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</si>
  <si>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</si>
  <si>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</si>
  <si>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</si>
  <si>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</si>
  <si>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</si>
  <si>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</si>
  <si>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</si>
  <si>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</si>
  <si>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</si>
  <si>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</si>
  <si>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</si>
  <si>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</si>
  <si>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</si>
  <si>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</si>
  <si>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</si>
  <si>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</si>
  <si>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</si>
  <si>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</si>
  <si>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</si>
  <si>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</si>
  <si>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</si>
  <si>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</si>
  <si>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</si>
  <si>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</si>
  <si>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</si>
  <si>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</si>
  <si>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</si>
  <si>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</si>
  <si>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</si>
  <si>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</si>
  <si>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</si>
  <si>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</si>
  <si>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</si>
  <si>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</si>
  <si>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</si>
  <si>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</si>
  <si>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</si>
  <si>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</si>
  <si>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</si>
  <si>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</si>
  <si>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</si>
  <si>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</si>
  <si>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</si>
  <si>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</si>
  <si>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</si>
  <si>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</si>
  <si>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</si>
  <si>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</si>
  <si>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</si>
  <si>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</si>
  <si>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</si>
  <si>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</si>
  <si>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</si>
  <si>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</si>
  <si>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</si>
  <si>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</si>
  <si>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</si>
  <si>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</si>
  <si>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</si>
  <si>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</si>
  <si>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</si>
  <si>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</si>
  <si>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</si>
  <si>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</si>
  <si>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</si>
  <si>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</si>
  <si>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</si>
  <si>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</si>
  <si>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</si>
  <si>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</si>
  <si>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</si>
  <si>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</si>
  <si>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</si>
  <si>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</si>
  <si>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</si>
  <si>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</si>
  <si>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</si>
  <si>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</si>
  <si>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</si>
  <si>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</si>
  <si>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</si>
  <si>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</si>
  <si>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</si>
  <si>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</si>
  <si>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</si>
  <si>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</si>
  <si>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</si>
  <si>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</si>
  <si>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</si>
  <si>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</si>
  <si>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</si>
  <si>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</si>
  <si>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</si>
  <si>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</si>
  <si>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</si>
  <si>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</si>
  <si>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</si>
  <si>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</si>
  <si>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</si>
  <si>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</si>
  <si>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</si>
  <si>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</si>
  <si>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</si>
  <si>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</si>
  <si>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</si>
  <si>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</si>
  <si>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</si>
  <si>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</si>
  <si>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</si>
  <si>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</si>
  <si>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</si>
  <si>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</si>
  <si>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</si>
  <si>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</si>
  <si>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</si>
  <si>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</si>
  <si>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</si>
  <si>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</si>
  <si>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</si>
  <si>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</si>
  <si>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</si>
  <si>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</si>
  <si>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</si>
  <si>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</si>
  <si>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</si>
  <si>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</si>
  <si>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</si>
  <si>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</si>
  <si>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</si>
  <si>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</si>
  <si>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</si>
  <si>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</si>
  <si>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</si>
  <si>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</si>
  <si>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</si>
  <si>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</si>
  <si>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</si>
  <si>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</si>
  <si>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</si>
  <si>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</si>
  <si>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</si>
  <si>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</si>
  <si>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</si>
  <si>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</si>
  <si>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</si>
  <si>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</si>
  <si>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</si>
  <si>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</si>
  <si>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</si>
  <si>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</si>
  <si>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</si>
  <si>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</si>
  <si>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</si>
  <si>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</si>
  <si>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</si>
  <si>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</si>
  <si>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</si>
  <si>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</si>
  <si>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</si>
  <si>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</si>
  <si>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</si>
  <si>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</si>
  <si>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</si>
  <si>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</si>
  <si>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</si>
  <si>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</si>
  <si>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</si>
  <si>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</si>
  <si>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</si>
  <si>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</si>
  <si>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</si>
  <si>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</si>
  <si>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</si>
  <si>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</si>
  <si>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</si>
  <si>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</si>
  <si>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</si>
  <si>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</si>
  <si>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</si>
  <si>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</si>
  <si>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</si>
  <si>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</si>
  <si>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</si>
  <si>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</si>
  <si>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</si>
  <si>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</si>
  <si>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</si>
  <si>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</si>
  <si>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</si>
  <si>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</si>
  <si>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</si>
  <si>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</si>
  <si>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</si>
  <si>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</si>
  <si>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</si>
  <si>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</si>
  <si>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</si>
  <si>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</si>
  <si>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</si>
  <si>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</si>
  <si>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</si>
  <si>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</si>
  <si>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</si>
  <si>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</si>
  <si>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</si>
  <si>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</si>
  <si>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</si>
  <si>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</si>
  <si>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</si>
  <si>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</si>
  <si>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</si>
  <si>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</si>
  <si>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</si>
  <si>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</si>
  <si>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</si>
  <si>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</si>
  <si>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</si>
  <si>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</si>
  <si>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</si>
  <si>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</si>
  <si>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</si>
  <si>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</si>
  <si>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</si>
  <si>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</si>
  <si>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</si>
  <si>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</si>
  <si>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</si>
  <si>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</si>
  <si>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</si>
  <si>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</si>
  <si>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</si>
  <si>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</si>
  <si>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</si>
  <si>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</si>
  <si>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</si>
  <si>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</si>
  <si>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</si>
  <si>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</si>
  <si>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</si>
  <si>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</si>
  <si>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</si>
  <si>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</si>
  <si>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</si>
  <si>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</si>
  <si>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</si>
  <si>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</si>
  <si>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</si>
  <si>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</si>
  <si>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</si>
  <si>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</si>
  <si>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</si>
  <si>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</si>
  <si>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</si>
  <si>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</si>
  <si>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</si>
  <si>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</si>
  <si>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</si>
  <si>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</si>
  <si>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</si>
  <si>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</si>
  <si>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</si>
  <si>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</si>
  <si>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</si>
  <si>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</si>
  <si>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</si>
  <si>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</si>
  <si>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</si>
  <si>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</si>
  <si>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</si>
  <si>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</si>
  <si>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</si>
  <si>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</si>
  <si>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</si>
  <si>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</si>
  <si>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</si>
  <si>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</si>
  <si>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</si>
  <si>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</si>
  <si>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</si>
  <si>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</si>
  <si>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</si>
  <si>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</si>
  <si>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</si>
  <si>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</si>
  <si>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</si>
  <si>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</si>
  <si>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</si>
  <si>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</si>
  <si>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</si>
  <si>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</si>
  <si>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</si>
  <si>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</si>
  <si>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</si>
  <si>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</si>
  <si>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</si>
  <si>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</si>
  <si>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</si>
  <si>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</si>
  <si>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</si>
  <si>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</si>
  <si>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</si>
  <si>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</si>
  <si>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</si>
  <si>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</si>
  <si>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</si>
  <si>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</si>
  <si>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</si>
  <si>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</si>
  <si>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</si>
  <si>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</si>
  <si>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</si>
  <si>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</si>
  <si>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</si>
  <si>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</si>
  <si>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</si>
  <si>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</si>
  <si>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</si>
  <si>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</si>
  <si>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</si>
  <si>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</si>
  <si>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</si>
  <si>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</si>
  <si>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</si>
  <si>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</si>
  <si>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</si>
  <si>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</si>
  <si>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</si>
  <si>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</si>
  <si>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</si>
  <si>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</si>
  <si>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</si>
  <si>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</si>
  <si>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</si>
  <si>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</si>
  <si>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</si>
  <si>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</si>
  <si>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</si>
  <si>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</si>
  <si>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</si>
  <si>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</si>
  <si>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</si>
  <si>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</si>
  <si>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</si>
  <si>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</si>
  <si>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</si>
  <si>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</si>
  <si>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</si>
  <si>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</si>
  <si>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</si>
  <si>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</si>
  <si>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</si>
  <si>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</si>
  <si>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</si>
  <si>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</si>
  <si>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</si>
  <si>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</si>
  <si>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</si>
  <si>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</si>
  <si>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</si>
  <si>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</si>
  <si>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</si>
  <si>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</si>
  <si>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</si>
  <si>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</si>
  <si>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</si>
  <si>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</si>
  <si>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</si>
  <si>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</si>
  <si>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</si>
  <si>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</si>
  <si>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</si>
  <si>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</si>
  <si>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</si>
  <si>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</si>
  <si>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</si>
  <si>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</si>
  <si>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</si>
  <si>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</si>
  <si>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</si>
  <si>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</si>
  <si>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</si>
  <si>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</si>
  <si>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</si>
  <si>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</si>
  <si>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</si>
  <si>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</si>
  <si>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</si>
  <si>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</si>
  <si>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</si>
  <si>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</si>
  <si>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</si>
  <si>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</si>
  <si>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</si>
  <si>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</si>
  <si>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</si>
  <si>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</si>
  <si>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</si>
  <si>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</si>
  <si>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</si>
  <si>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</si>
  <si>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</si>
  <si>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</si>
  <si>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</si>
  <si>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</si>
  <si>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</si>
  <si>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</si>
  <si>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</si>
  <si>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</si>
  <si>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</si>
  <si>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</si>
  <si>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</si>
  <si>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</si>
  <si>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</si>
  <si>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</si>
  <si>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</si>
  <si>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</si>
  <si>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</si>
  <si>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</si>
  <si>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</si>
  <si>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</si>
  <si>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</si>
  <si>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</si>
  <si>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</si>
  <si>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</si>
  <si>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</si>
  <si>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</si>
  <si>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</si>
  <si>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</si>
  <si>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</si>
  <si>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</si>
  <si>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</si>
  <si>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</si>
  <si>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</si>
  <si>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</si>
  <si>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</si>
  <si>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</si>
  <si>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</si>
  <si>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</si>
  <si>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</si>
  <si>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</si>
  <si>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</si>
  <si>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</si>
  <si>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</si>
  <si>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</si>
  <si>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</si>
  <si>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</si>
  <si>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</si>
  <si>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</si>
  <si>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</si>
  <si>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</si>
  <si>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</si>
  <si>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</si>
  <si>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</si>
  <si>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</si>
  <si>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</si>
  <si>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</si>
  <si>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</si>
  <si>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</si>
  <si>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</si>
  <si>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</si>
  <si>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</si>
  <si>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</si>
  <si>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</si>
  <si>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</si>
  <si>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</si>
  <si>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</si>
  <si>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</si>
  <si>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</si>
  <si>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</si>
  <si>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</si>
  <si>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</si>
  <si>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</si>
  <si>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</si>
  <si>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</si>
  <si>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</si>
  <si>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</si>
  <si>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</si>
  <si>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</si>
  <si>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</si>
  <si>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</si>
  <si>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</si>
  <si>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</si>
  <si>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</si>
  <si>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</si>
  <si>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</si>
  <si>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</si>
  <si>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</si>
  <si>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</si>
  <si>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</si>
  <si>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</si>
  <si>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</si>
  <si>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</si>
  <si>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</si>
  <si>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</si>
  <si>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</si>
  <si>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</si>
  <si>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</si>
  <si>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</si>
  <si>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</si>
  <si>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</si>
  <si>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</si>
  <si>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</si>
  <si>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</si>
  <si>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</si>
  <si>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</si>
  <si>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</si>
  <si>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</si>
  <si>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</si>
  <si>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</si>
  <si>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</si>
  <si>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</si>
  <si>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</si>
  <si>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</si>
  <si>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</si>
  <si>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</si>
  <si>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</si>
  <si>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</si>
  <si>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</si>
  <si>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</si>
  <si>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</si>
  <si>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</si>
  <si>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</si>
  <si>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</si>
  <si>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</si>
  <si>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</si>
  <si>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</si>
  <si>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</si>
  <si>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</si>
  <si>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</si>
  <si>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</si>
  <si>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</si>
  <si>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</si>
  <si>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</si>
  <si>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</si>
  <si>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</si>
  <si>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</si>
  <si>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</si>
  <si>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</si>
  <si>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</si>
  <si>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</si>
  <si>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</si>
  <si>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</si>
  <si>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</si>
  <si>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</si>
  <si>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</si>
  <si>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</si>
  <si>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</si>
  <si>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</si>
  <si>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</si>
  <si>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</si>
  <si>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</si>
  <si>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</si>
  <si>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</si>
  <si>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</si>
  <si>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</si>
  <si>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</si>
  <si>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</si>
  <si>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</si>
  <si>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</si>
  <si>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</si>
  <si>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</si>
  <si>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</si>
  <si>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</si>
  <si>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</si>
  <si>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</si>
  <si>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</si>
  <si>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</si>
  <si>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</si>
  <si>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</si>
  <si>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</si>
  <si>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</si>
  <si>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</si>
  <si>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</si>
  <si>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</si>
  <si>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</si>
  <si>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</si>
  <si>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</si>
  <si>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</si>
  <si>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</si>
  <si>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</si>
  <si>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</si>
  <si>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</si>
  <si>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</si>
  <si>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</si>
  <si>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</si>
  <si>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</si>
  <si>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</si>
  <si>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</si>
  <si>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</si>
  <si>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</si>
  <si>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</si>
  <si>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</si>
  <si>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</si>
  <si>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</si>
  <si>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</si>
  <si>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</si>
  <si>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</si>
  <si>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</si>
  <si>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</si>
  <si>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</si>
  <si>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</si>
  <si>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</si>
  <si>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</si>
  <si>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</si>
  <si>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</si>
  <si>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</si>
  <si>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</si>
  <si>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</si>
  <si>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</si>
  <si>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</si>
  <si>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</si>
  <si>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</si>
  <si>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</si>
  <si>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</si>
  <si>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</si>
  <si>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</si>
  <si>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</si>
  <si>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</si>
  <si>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</si>
  <si>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</si>
  <si>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</si>
  <si>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</si>
  <si>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</si>
  <si>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</si>
  <si>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</si>
  <si>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</si>
  <si>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</si>
  <si>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</si>
  <si>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</si>
  <si>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</si>
  <si>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</si>
  <si>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</si>
  <si>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</si>
  <si>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</si>
  <si>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</si>
  <si>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</si>
  <si>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</si>
  <si>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</si>
  <si>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</si>
  <si>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</si>
  <si>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</si>
  <si>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</si>
  <si>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</si>
  <si>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</si>
  <si>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</si>
  <si>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</si>
  <si>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</si>
  <si>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</si>
  <si>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</si>
  <si>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</si>
  <si>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</si>
  <si>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</si>
  <si>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</si>
  <si>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</si>
  <si>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</si>
  <si>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</si>
  <si>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</si>
  <si>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</si>
  <si>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</si>
  <si>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</si>
  <si>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</si>
  <si>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</si>
  <si>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</si>
  <si>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</si>
  <si>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</si>
  <si>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</si>
  <si>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</si>
  <si>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</si>
  <si>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</si>
  <si>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</si>
  <si>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</si>
  <si>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</si>
  <si>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</si>
  <si>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</si>
  <si>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</si>
  <si>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</si>
  <si>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</si>
  <si>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</si>
  <si>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</si>
  <si>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</si>
  <si>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</si>
  <si>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</si>
  <si>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</si>
  <si>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</si>
  <si>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</si>
  <si>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</si>
  <si>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</si>
  <si>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</si>
  <si>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</si>
  <si>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</si>
  <si>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</si>
  <si>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</si>
  <si>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</si>
  <si>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</si>
  <si>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</si>
  <si>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</si>
  <si>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</si>
  <si>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</si>
  <si>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</si>
  <si>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</si>
  <si>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</si>
  <si>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</si>
  <si>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</si>
  <si>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</si>
  <si>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</si>
  <si>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</si>
  <si>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</si>
  <si>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</si>
  <si>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</si>
  <si>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</si>
  <si>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</si>
  <si>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</si>
  <si>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</si>
  <si>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</si>
  <si>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</si>
  <si>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</si>
  <si>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</si>
  <si>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</si>
  <si>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</si>
  <si>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</si>
  <si>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</si>
  <si>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</si>
  <si>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</si>
  <si>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</si>
  <si>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</si>
  <si>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</si>
  <si>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</si>
  <si>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</si>
  <si>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</si>
  <si>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</si>
  <si>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</si>
  <si>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</si>
  <si>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</si>
  <si>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</si>
  <si>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</si>
  <si>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</si>
  <si>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</si>
  <si>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</si>
  <si>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</si>
  <si>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</si>
  <si>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</si>
  <si>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</si>
  <si>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</si>
  <si>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</si>
  <si>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</si>
  <si>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</si>
  <si>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</si>
  <si>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</si>
  <si>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</si>
  <si>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</si>
  <si>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</si>
  <si>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</si>
  <si>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</si>
  <si>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</si>
  <si>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</si>
  <si>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</si>
  <si>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</si>
  <si>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</si>
  <si>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</si>
  <si>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</si>
  <si>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</si>
  <si>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</si>
  <si>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</si>
  <si>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</si>
  <si>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</si>
  <si>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</si>
  <si>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</si>
  <si>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</si>
  <si>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</si>
  <si>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</si>
  <si>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</si>
  <si>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</si>
  <si>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</si>
  <si>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</si>
  <si>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</si>
  <si>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</si>
  <si>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</si>
  <si>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</si>
  <si>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</si>
  <si>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</si>
  <si>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</si>
  <si>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</si>
  <si>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</si>
  <si>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</si>
  <si>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</si>
  <si>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</si>
  <si>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</si>
  <si>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</si>
  <si>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</si>
  <si>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</si>
  <si>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</si>
  <si>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</si>
  <si>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</si>
  <si>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</si>
  <si>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</si>
  <si>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</si>
  <si>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</si>
  <si>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</si>
  <si>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</si>
  <si>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</si>
  <si>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</si>
  <si>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</si>
  <si>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</si>
  <si>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</si>
  <si>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</si>
  <si>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</si>
  <si>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</si>
  <si>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</si>
  <si>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</si>
  <si>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</si>
  <si>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</si>
  <si>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</si>
  <si>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</si>
  <si>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</si>
  <si>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</si>
  <si>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</si>
  <si>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</si>
  <si>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</si>
  <si>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</si>
  <si>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</si>
  <si>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</si>
  <si>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</si>
  <si>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</si>
  <si>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</si>
  <si>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</si>
  <si>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</si>
  <si>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</si>
  <si>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</si>
  <si>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</si>
  <si>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</si>
  <si>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</si>
  <si>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</si>
  <si>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</si>
  <si>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</si>
  <si>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</si>
  <si>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</si>
  <si>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</si>
  <si>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</si>
  <si>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</si>
  <si>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</si>
  <si>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</si>
  <si>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</si>
  <si>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</si>
  <si>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</si>
  <si>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</si>
  <si>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</si>
  <si>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</si>
  <si>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</si>
  <si>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</si>
  <si>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</si>
  <si>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</si>
  <si>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</si>
  <si>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</si>
  <si>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</si>
  <si>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</si>
  <si>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</si>
  <si>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</si>
  <si>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</si>
  <si>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</si>
  <si>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</si>
  <si>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</si>
  <si>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</si>
  <si>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</si>
  <si>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</si>
  <si>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</si>
  <si>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</si>
  <si>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</si>
  <si>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</si>
  <si>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</si>
  <si>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</si>
  <si>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</si>
  <si>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</si>
  <si>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</si>
  <si>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</si>
  <si>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</si>
  <si>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</si>
  <si>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</si>
  <si>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</si>
  <si>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</si>
  <si>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</si>
  <si>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</si>
  <si>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</si>
  <si>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</si>
  <si>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</si>
  <si>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</si>
  <si>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</si>
  <si>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</si>
  <si>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</si>
  <si>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</si>
  <si>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</si>
  <si>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</si>
  <si>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</si>
  <si>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</si>
  <si>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</si>
  <si>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</si>
  <si>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</si>
  <si>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</si>
  <si>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</si>
  <si>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</si>
  <si>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</si>
  <si>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</si>
  <si>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</si>
  <si>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</si>
  <si>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</si>
  <si>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</si>
  <si>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</si>
  <si>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</si>
  <si>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</si>
  <si>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</si>
  <si>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</si>
  <si>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</si>
  <si>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</si>
  <si>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</si>
  <si>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</si>
  <si>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</si>
  <si>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</si>
  <si>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</si>
  <si>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</si>
  <si>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</si>
  <si>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</si>
  <si>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</si>
  <si>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</si>
  <si>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</si>
  <si>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</si>
  <si>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</si>
  <si>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</si>
  <si>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</si>
  <si>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</si>
  <si>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</si>
  <si>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</si>
  <si>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</si>
  <si>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</si>
  <si>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</si>
  <si>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</si>
  <si>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</si>
  <si>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</si>
  <si>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</si>
  <si>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</si>
  <si>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</si>
  <si>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</si>
  <si>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</si>
  <si>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</si>
  <si>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</si>
  <si>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</si>
  <si>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</si>
  <si>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</si>
  <si>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</si>
  <si>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</si>
  <si>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</si>
  <si>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</si>
  <si>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</si>
  <si>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</si>
  <si>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</si>
  <si>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</si>
  <si>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</si>
  <si>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</si>
  <si>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</si>
  <si>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</si>
  <si>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</si>
  <si>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</si>
  <si>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</si>
  <si>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</si>
  <si>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</si>
  <si>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</si>
  <si>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</si>
  <si>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</si>
  <si>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</si>
  <si>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</si>
  <si>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</si>
  <si>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</si>
  <si>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</si>
  <si>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</si>
  <si>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</si>
  <si>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</si>
  <si>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</si>
  <si>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</si>
  <si>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</si>
  <si>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</si>
  <si>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</si>
  <si>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</si>
  <si>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</si>
  <si>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</si>
  <si>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</si>
  <si>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</si>
  <si>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</si>
  <si>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</si>
  <si>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</si>
  <si>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</si>
  <si>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</si>
  <si>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</si>
  <si>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</si>
  <si>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</si>
  <si>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</si>
  <si>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</si>
  <si>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</si>
  <si>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</si>
  <si>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</si>
  <si>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</si>
  <si>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</si>
  <si>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</si>
  <si>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</si>
  <si>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</si>
  <si>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</si>
  <si>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</si>
  <si>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</si>
  <si>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</si>
  <si>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</si>
  <si>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</si>
  <si>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</si>
  <si>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</si>
  <si>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</si>
  <si>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</si>
  <si>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</si>
  <si>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</si>
  <si>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</si>
  <si>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</si>
  <si>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</si>
  <si>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</si>
  <si>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</si>
  <si>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</si>
  <si>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</si>
  <si>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</si>
  <si>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</si>
  <si>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</si>
  <si>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</si>
  <si>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</si>
  <si>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</si>
  <si>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</si>
  <si>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</si>
  <si>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</si>
  <si>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</si>
  <si>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</si>
  <si>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</si>
  <si>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</si>
  <si>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</si>
  <si>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</si>
  <si>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</si>
  <si>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</si>
  <si>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</si>
  <si>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</si>
  <si>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</si>
  <si>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</si>
  <si>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</si>
  <si>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</si>
  <si>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</si>
  <si>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</si>
  <si>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</si>
  <si>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</si>
  <si>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</si>
  <si>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</si>
  <si>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</si>
  <si>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</si>
  <si>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</si>
  <si>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</si>
  <si>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</si>
  <si>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</si>
  <si>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</si>
  <si>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</si>
  <si>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</si>
  <si>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</si>
  <si>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</si>
  <si>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</si>
  <si>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</si>
  <si>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</si>
  <si>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</si>
  <si>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</si>
  <si>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</si>
  <si>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</si>
  <si>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</si>
  <si>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</si>
  <si>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</si>
  <si>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</si>
  <si>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</si>
  <si>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</si>
  <si>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</si>
  <si>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</si>
  <si>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</si>
  <si>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</si>
  <si>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</si>
  <si>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</si>
  <si>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</si>
  <si>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</si>
  <si>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</si>
  <si>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</si>
  <si>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</si>
  <si>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</si>
  <si>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</si>
  <si>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</si>
  <si>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</si>
  <si>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</si>
  <si>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</si>
  <si>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</si>
  <si>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</si>
  <si>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</si>
  <si>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</si>
  <si>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</si>
  <si>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</si>
  <si>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</si>
  <si>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</si>
  <si>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</si>
  <si>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</si>
  <si>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</si>
  <si>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</si>
  <si>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</si>
  <si>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</si>
  <si>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</si>
  <si>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</si>
  <si>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</si>
  <si>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</si>
  <si>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</si>
  <si>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</si>
  <si>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</si>
  <si>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</si>
  <si>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</si>
  <si>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</si>
  <si>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</si>
  <si>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</si>
  <si>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</si>
  <si>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</si>
  <si>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</si>
  <si>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</si>
  <si>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</si>
  <si>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</si>
  <si>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</si>
  <si>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</si>
  <si>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</si>
  <si>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</si>
  <si>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</si>
  <si>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</si>
  <si>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</si>
  <si>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</si>
  <si>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</si>
  <si>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</si>
  <si>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</si>
  <si>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</si>
  <si>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TT-20251103-00390 // NA</t>
  </si>
  <si>
    <t xml:space="preserve">ETA 110 mins </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</si>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</sst>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301.76251423611393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45964.71094016204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45964.71094016204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45964.71094016204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45964.71094016204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45964.71094016204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45964.71094016204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45964.71094016204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45964.71094016204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45964.71094016204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45964.71094016204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45964.71094016204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45964.71094016204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45964.71094016204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45964.71094016204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45964.71094016204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45964.71094016204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45964.71094016204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45964.71094016204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45964.71094016204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45964.71094016204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45964.71094016204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45964.71094016204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45964.71094016204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45964.71094016204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45964.71094016204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45964.71094016204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45964.71094016204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45964.71094016204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45964.71094016204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45964.71094016204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45964.71094016204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45964.71094016204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45964.71094016204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45964.71094016204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45964.71094016204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45964.71094016204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45964.71094016204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45964.71094016204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45964.71094016204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45964.71094016204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45964.71094016204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45964.71094016204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45964.71094016204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45964.71094016204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45964.71094016204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45964.71094016204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45964.71094016204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45964.71094016204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45964.71094016204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45964.71094016204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45964.71094016204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45964.71094016204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45964.71094016204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45964.71094016204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45964.71094016204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45964.71094016204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45964.71094016204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45964.71094016204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45964.71094016204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45964.71094016204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45964.71094016204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45964.71094016204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45964.71094016204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45964.71094016204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45964.71094016204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45964.71094016204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45964.71094016204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45964.71094016204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45964.71094016204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45964.71094016204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45964.71094016204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45964.71094016204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45964.71094016204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45964.71094016204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45964.71094016204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45964.71094016204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45964.71094016204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45964.71094016204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45964.71094016204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45964.71094016204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45964.71094016204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45964.71094016204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45964.71094016204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45964.71094016204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45964.71094016204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45964.71094016204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45964.71094016204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45964.71094016204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45964.71094016204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45964.71094016204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45964.71094016204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45964.71094016204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45964.71094016204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45964.71094016204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45964.71094016204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45964.71094016204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45964.71094016204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45964.71094016204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45964.71094016204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45964.71094016204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45964.71094016204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45964.71094016204</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45964.71094016204</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B63E2107-D846-43B0-BAF6-1BD43576D347}"/>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139.7111021990786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5.9688568287092494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6</v>
      </c>
      <c r="D5" s="18" t="s">
        <v>26182</v>
      </c>
      <c r="E5" s="113" t="s">
        <v>39100</v>
      </c>
      <c r="F5" s="114">
        <v>45964.631504629629</v>
      </c>
      <c r="G5" s="115">
        <f ca="1">IFERROR(NOW()-F5,"-")</f>
        <v>7.9435532410570886E-2</v>
      </c>
      <c r="H5" s="114">
        <v>45964.625393518516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45964.71094016204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45964.71094016204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45964.71094016204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45964.71094016204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45964.71094016204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45964.71094016204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45964.71094016204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45964.71094016204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45964.71094016204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45964.71094016204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45964.71094016204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45964.71094016204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45964.71094016204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45964.71094016204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45964.71094016204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45964.71094016204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45964.71094016204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45964.71094016204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45964.71094016204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45964.71094016204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45964.71094016204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45964.71094016204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45964.71094016204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45964.71094016204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45964.71094016204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45964.71094016204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45964.71094016204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45964.71094016204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45964.71094016204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45964.71094016204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45964.71094016204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45964.71094016204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45964.71094016204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45964.71094016204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45964.71094016204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45964.71094016204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45964.71094016204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45964.71094016204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45964.71094016204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45964.71094016204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45964.71094016204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45964.71094016204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45964.71094016204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45964.71094016204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45964.71094016204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45964.71094016204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45964.71094016204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45964.71094016204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45964.71094016204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45964.71094016204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45964.71094016204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45964.71094016204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45964.71094016204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45964.71094016204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45964.71094016204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45964.71094016204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45964.71094016204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45964.71094016204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45964.71094016204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45964.71094016204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45964.71094016204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45964.71094016204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45964.71094016204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45964.71094016204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45964.71094016204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45964.71094016204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45964.71094016204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45964.71094016204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45964.71094016204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45964.71094016204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45964.71094016204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45964.71094016204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45964.71094016204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45964.71094016204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45964.71094016204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45964.71094016204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45964.71094016204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45964.71094016204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45964.71094016204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45964.71094016204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45964.71094016204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45964.71094016204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45964.71094016204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45964.71094016204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45964.71094016204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45964.71094016204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45964.71094016204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45964.71094016204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45964.71094016204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45964.71094016204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45964.71094016204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45964.71094016204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45964.71094016204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45964.71094016204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45964.71094016204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45964.71094016204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45964.71094016204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45964.71094016204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45964.71094016204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45964.71094016204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45964.71094016204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45964.71094016204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45964.71094016204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45964.71094016204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45964.71094016204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45964.71094016204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45964.71094016204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45964.71094016204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45964.71094016204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45964.71094016204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45964.71094016204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45964.71094016204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45964.71094016204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45964.71094016204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45964.71094016204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45964.71094016204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45964.71094016204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45964.71094016204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45964.71094016204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45964.71094016204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45964.71094016204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45964.71094016204</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1</v>
      </c>
      <c r="D2" s="18" t="s">
        <v>19361</v>
      </c>
      <c r="E2" s="18" t="s">
        <v>39021</v>
      </c>
      <c r="F2" s="22">
        <v>45964.567245370374</v>
      </c>
      <c r="G2" s="21">
        <f t="shared" ref="G2:G32" ca="1" si="0">IFERROR(NOW()-F2,"-")</f>
        <v>0.14369479166634846</v>
      </c>
      <c r="H2" s="22">
        <v>45964.562164351853</v>
      </c>
      <c r="I2" s="19" t="str">
        <f>IFERROR(VLOOKUP(D2,DB!A:F,6,0),"")</f>
        <v>SCECO</v>
      </c>
      <c r="J2" s="18" t="str">
        <f>IFERROR(VLOOKUP(D2,DB!A:G,7,0),"")</f>
        <v>Dead</v>
      </c>
      <c r="K2" s="46" t="s">
        <v>39110</v>
      </c>
      <c r="L2" s="23" t="str">
        <f>IFERROR(VLOOKUP(D2,DB!A:I,9,0),"")</f>
        <v>Latis</v>
      </c>
    </row>
    <row r="3" spans="1:13" ht="15" customHeight="1">
      <c r="A3" s="19"/>
      <c r="B3" s="62" t="str">
        <f>IFERROR(VLOOKUP(D3,DB!A:K,11,0),"")</f>
        <v/>
      </c>
      <c r="C3" s="18"/>
      <c r="D3" s="18"/>
      <c r="E3" s="18"/>
      <c r="F3" s="20"/>
      <c r="G3" s="21">
        <f t="shared" ca="1" si="0"/>
        <v>45964.71094016204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45964.71094016204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45964.71094016204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45964.71094016204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45964.71094016204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45964.71094016204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45964.71094016204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45964.71094016204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45964.71094016204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45964.71094016204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45964.71094016204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45964.71094016204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45964.71094016204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45964.71094016204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45964.71094016204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45964.71094016204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45964.71094016204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45964.71094016204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45964.71094016204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45964.71094016204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45964.71094016204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45964.71094016204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45964.71094016204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45964.71094016204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45964.71094016204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45964.71094016204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45964.71094016204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45964.71094016204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45964.71094016204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45964.71094016204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45964.71094016204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45964.71094016204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45964.71094016204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45964.71094016204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45964.71094016204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45964.71094016204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45964.71094016204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45964.71094016204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45964.71094016204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45964.71094016204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45964.71094016204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45964.71094016204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45964.71094016204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45964.71094016204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45964.71094016204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45964.71094016204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45964.71094016204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45964.71094016204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45964.71094016204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45964.71094016204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45964.71094016204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45964.71094016204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45964.71094016204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45964.71094016204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45964.71094016204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45964.71094016204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45964.71094016204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45964.71094016204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45964.71094016204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45964.71094016204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45964.71094016204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45964.71094016204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45964.71094016204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45964.71094016204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45964.71094016204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45964.71094016204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45964.71094016204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45964.71094016204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45964.71094016204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45964.71094016204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45964.71094016204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45964.71094016204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45964.71094016204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45964.71094016204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45964.71094016204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45964.71094016204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45964.71094016204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45964.71094016204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45964.71094016204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45964.71094016204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45964.71094016204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45964.71094016204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45964.71094016204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45964.71094016204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45964.71094016204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45964.71094016204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45964.71094016204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45964.71094016204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45964.71094016204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45964.71094016204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45964.71094016204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45964.71094016204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45964.71094016204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45964.71094016204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45964.71094016204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45964.71094016204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45964.71094016204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45964.71094016204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45964.71094016204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45964.71094016204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45964.71094016204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45964.71094016204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45964.71094016204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45964.71094016204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45964.71094016204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45964.71094016204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45964.71094016204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45964.71094016204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45964.71094016204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45964.71094016204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45964.71094016204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45964.71094016204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45964.71094016204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45964.71094016204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45964.71094016204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45964.71094016204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45964.71094016204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45964.71094016204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45964.71094016204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45964.71094016204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45964.71094016204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45964.71094016204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45964.71094016204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45964.71094016204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45964.71094016204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45964.71094016204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45964.71094016204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45964.71094016204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45964.71094016204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45964.71094016204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45964.71094016204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45964.71094016204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45964.71094016204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45964.71094016204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45964.71094016204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45964.71094016204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45964.71094016204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45964.71094016204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45964.71094016204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45964.71094016204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45964.71094016204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45964.71094016204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45964.71094016204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45964.71094016204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45964.71094016204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45964.71094016204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45964.71094016204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45964.71094016204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45964.71094016204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45964.71094016204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45964.71094016204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45964.71094016204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45964.71094016204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45964.71094016204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45964.71094016204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45964.71094016204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45964.71094016204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45964.71094016204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45964.71094016204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45964.71094016204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45964.71094016204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45964.71094016204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45964.71094016204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45964.71094016204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45964.71094016204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45964.71094016204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45964.71094016204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45964.71094016204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45964.71094016204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45964.71094016204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45964.71094016204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45964.71094016204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45964.71094016204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45964.71094016204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45964.71094016204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45964.71094016204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45964.71094016204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45964.71094016204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45964.71094016204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45964.71094016204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45964.71094016204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45964.71094016204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45964.71094016204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45964.71094016204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45964.71094016204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45964.71094016204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45964.71094016204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45964.71094016204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45964.71094016204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45964.71094016204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45964.71094016204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45964.71094016204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45964.71094016204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45964.71094016204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45964.71094016204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45964.71094016204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45964.71094016204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45964.71094016204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45964.71094016204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45964.71094016204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45964.71094016204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45964.71094016204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45964.71094016204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45964.71094016204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45964.71094016204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45964.71094016204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45964.71094016204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45964.71094016204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45964.71094016204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45964.71094016204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45964.71094016204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45964.71094016204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45964.71094016204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45964.71094016204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45964.71094016204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45964.71094016204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45964.71094016204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45964.71094016204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45964.71094016204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45964.71094016204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45964.71094016204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45964.71094016204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45964.71094016204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45964.71094016204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45964.71094016204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45964.71094016204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45964.71094016204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45964.71094016204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45964.71094016204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45964.71094016204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45964.71094016204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45964.71094016204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45964.71094016204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45964.71094016204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45964.71094016204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45964.71094016204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45964.71094016204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45964.71094016204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45964.71094016204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45964.71094016204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45964.71094016204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45964.71094016204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45964.71094016204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45964.71094016204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45964.71094016204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45964.71094016204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45964.71094016204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45964.71094016204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45964.71094016204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45964.71094016204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45964.71094016204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45964.71094016204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45964.71094016204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45964.71094016204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45964.71094016204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45964.71094016204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45964.71094016204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45964.71094016204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45964.71094016204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45964.71094016204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45964.71094016204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45964.71094016204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45964.71094016204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45964.71094016204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45964.71094016204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45964.71094016204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45964.71094016204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45964.71094016204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45964.71094016204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45964.71094016204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45964.71094016204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45964.71094016204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45964.71094016204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45964.71094016204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45964.71094016204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45964.71094016204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45964.71094016204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45964.71094016204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45964.71094016204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45964.71094016204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45964.71094016204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45964.71094016204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45964.71094016204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45964.71094016204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45964.71094016204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45964.71094016204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45964.71094016204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45964.71094016204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45964.71094016204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45964.71094016204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45964.71094016204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45964.71094016204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45964.71094016204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45964.71094016204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45964.71094016204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45964.71094016204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45964.71094016204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45964.71094016204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45964.71094016204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45964.71094016204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45964.71094016204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45964.71094016204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45964.71094016204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45964.71094016204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45964.71094016204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45964.71094016204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45964.71094016204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45964.71094016204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45964.71094016204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45964.71094016204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45964.71094016204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45964.71094016204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45964.71094016204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45964.71094016204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45964.71094016204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45964.71094016204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45964.71094016204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45964.71094016204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45964.71094016204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45964.71094016204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45964.71094016204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45964.71094016204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45964.71094016204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45964.71094016204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45964.71094016204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45964.71094016204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45964.71094016204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45964.71094016204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45964.71094016204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45964.71094016204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45964.71094016204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45964.71094016204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45964.71094016204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45964.71094016204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45964.71094016204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45964.71094016204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45964.71094016204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45964.71094016204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45964.71094016204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45964.71094016204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45964.71094016204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45964.71094016204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45964.71094016204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45964.71094016204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45964.71094016204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45964.71094016204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45964.71094016204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45964.71094016204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45964.71094016204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45964.71094016204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45964.71094016204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45964.71094016204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45964.71094016204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45964.71094016204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45964.71094016204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45964.71094016204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45964.71094016204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45964.71094016204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45964.71094016204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45964.71094016204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45964.71094016204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45964.71094016204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45964.71094016204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45964.71094016204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45964.71094016204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45964.71094016204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45964.71094016204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45964.71094016204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45964.71094016204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45964.71094016204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45964.71094016204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45964.71094016204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45964.71094016204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45964.71094016204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45964.71094016204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45964.71094016204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45964.71094016204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45964.71094016204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45964.71094016204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45964.71094016204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45964.71094016204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45964.71094016204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45964.71094016204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45964.71094016204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45964.71094016204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45964.71094016204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45964.71094016204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45964.71094016204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45964.71094016204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45964.71094016204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45964.71094016204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45964.71094016204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45964.71094016204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45964.71094016204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45964.71094016204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45964.71094016204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45964.71094016204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45964.71094016204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45964.71094016204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45964.71094016204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45964.71094016204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45964.71094016204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45964.71094016204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45964.71094016204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45964.71094016204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45964.71094016204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45964.71094016204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45964.71094016204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45964.71094016204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45964.71094016204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45964.71094016204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45964.71094016204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45964.71094016204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45964.71094016204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45964.71094016204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45964.71094016204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45964.71094016204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45964.71094016204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45964.71094016204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45964.71094016204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45964.71094016204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45964.71094016204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45964.71094016204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45964.71094016204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45964.71094016204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45964.71094016204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45964.71094016204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45964.71094016204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45964.71094016204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45964.71094016204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45964.71094016204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45964.71094016204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45964.71094016204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45964.71094016204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45964.71094016204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45964.71094016204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45964.71094016204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45964.71094016204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45964.71094016204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45964.71094016204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45964.71094016204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45964.71094016204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45964.71094016204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45964.71094016204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45964.71094016204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45964.71094016204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45964.71094016204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45964.71094016204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45964.71094016204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45964.71094016204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45964.71094016204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45964.71094016204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45964.71094016204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45964.71094016204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45964.71094016204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45964.71094016204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45964.71094016204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45964.71094016204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45964.71094016204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45964.71094016204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45964.71094016204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45964.71094016204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45964.71094016204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45964.71094016204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45964.71094016204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45964.71094016204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45964.71094016204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45964.71094016204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45964.71094016204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45964.71094016204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45964.71094016204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45964.71094016204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45964.71094016204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45964.71094016204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45964.71094016204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45964.71094016204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45964.71094016204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45964.71094016204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45964.71094016204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45964.71094016204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45964.71094016204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45964.71094016204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45964.71094016204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45964.71094016204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45964.71094016204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45964.71094016204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45964.71094016204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45964.71094016204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45964.71094016204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45964.71094016204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45964.71094016204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45964.71094016204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45964.71094016204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45964.71094016204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45964.71094016204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45964.71094016204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45964.71094016204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45964.71094016204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45964.71094016204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45964.71094016204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45964.71094016204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45964.71094016204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45964.71094016204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45964.71094016204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45964.71094016204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45964.71094016204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45964.71094016204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45964.71094016204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45964.71094016204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45964.71094016204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45964.71094016204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45964.71094016204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45964.71094016204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45964.71094016204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45964.71094016204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45964.71094016204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45964.71094016204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45964.71094016204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45964.71094016204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45964.71094016204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45964.71094016204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45964.71094016204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45964.71094016204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45964.71094016204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45964.71094016204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45964.71094016204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45964.71094016204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45964.71094016204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45964.71094016204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45964.71094016204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45964.71094016204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45964.71094016204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45964.71094016204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45964.71094016204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45964.71094016204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45964.71094016204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45964.71094016204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45964.71094016204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45964.71094016204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45964.71094016204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45964.71094016204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45964.71094016204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45964.71094016204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45964.71094016204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45964.71094016204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45964.71094016204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45964.71094016204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45964.71094016204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45964.71094016204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45964.71094016204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45964.71094016204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45964.71094016204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45964.71094016204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45964.71094016204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45964.71094016204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45964.71094016204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45964.71094016204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45964.71094016204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45964.71094016204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45964.71094016204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45964.71094016204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45964.71094016204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45964.71094016204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45964.71094016204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45964.71094016204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45964.71094016204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45964.71094016204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45964.71094016204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45964.71094016204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45964.71094016204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45964.71094016204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45964.71094016204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45964.71094016204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45964.71094016204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45964.71094016204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45964.71094016204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45964.71094016204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45964.71094016204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45964.71094016204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45964.71094016204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45964.71094016204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45964.71094016204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45964.71094016204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45964.71094016204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45964.71094016204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45964.71094016204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45964.71094016204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45964.71094016204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45964.71094016204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45964.71094016204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45964.71094016204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45964.71094016204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45964.71094016204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45964.71094016204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45964.71094016204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45964.71094016204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45964.71094016204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45964.71094016204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45964.71094016204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45964.71094016204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45964.71094016204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45964.71094016204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45964.71094016204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45964.71094016204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45964.71094016204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45964.71094016204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45964.71094016204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45964.71094016204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45964.71094016204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45964.71094016204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45964.71094016204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45964.71094016204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45964.71094016204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45964.71094016204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45964.71094016204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45964.71094016204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45964.71094016204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45964.71094016204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45964.71094016204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45964.71094016204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45964.71094016204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45964.71094016204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45964.71094016204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45964.71094016204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45964.71094016204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45964.71094016204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45964.71094016204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45964.71094016204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45964.71094016204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45964.71094016204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45964.71094016204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45964.71094016204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45964.71094016204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45964.71094016204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45964.71094016204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45964.71094016204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45964.71094016204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45964.71094016204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45964.71094016204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45964.71094016204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45964.71094016204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45964.71094016204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45964.71094016204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45964.71094016204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45964.71094016204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45964.71094016204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45964.71094016204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45964.71094016204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45964.71094016204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45964.71094016204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45964.71094016204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45964.71094016204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45964.71094016204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45964.71094016204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45964.71094016204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45964.71094016204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45964.71094016204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45964.71094016204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45964.71094016204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45964.71094016204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45964.71094016204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45964.71094016204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45964.71094016204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45964.71094016204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45964.71094016204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45964.71094016204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45964.71094016204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45964.71094016204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45964.71094016204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45964.71094016204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45964.71094016204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45964.71094016204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45964.71094016204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45964.71094016204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45964.71094016204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45964.71094016204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45964.71094016204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45964.71094016204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45964.71094016204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45964.71094016204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45964.71094016204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45964.71094016204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45964.71094016204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45964.71094016204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45964.71094016204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45964.71094016204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45964.71094016204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45964.71094016204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45964.71094016204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45964.71094016204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45964.71094016204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45964.71094016204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45964.71094016204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45964.71094016204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45964.71094016204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45964.71094016204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45964.71094016204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45964.71094016204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45964.71094016204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45964.71094016204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45964.71094016204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45964.71094016204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45964.71094016204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45964.71094016204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45964.71094016204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45964.71094016204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45964.71094016204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45964.71094016204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45964.71094016204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45964.71094016204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45964.71094016204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45964.71094016204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45964.71094016204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45964.71094016204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45964.71094016204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45964.71094016204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45964.71094016204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45964.71094016204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45964.71094016204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45964.71094016204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45964.71094016204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45964.71094016204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45964.71094016204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45964.71094016204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45964.71094016204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45964.71094016204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45964.71094016204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45964.71094016204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45964.71094016204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45964.71094016204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45964.71094016204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45964.71094016204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45964.71094016204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45964.71094016204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45964.71094016204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45964.71094016204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45964.71094016204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45964.71094016204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45964.71094016204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45964.71094016204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45964.71094016204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45964.71094016204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45964.71094016204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45964.71094016204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45964.71094016204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45964.71094016204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45964.71094016204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45964.71094016204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45964.71094016204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45964.71094016204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45964.71094016204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45964.71094016204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45964.71094016204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45964.71094016204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45964.71094016204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45964.71094016204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45964.71094016204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45964.71094016204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45964.71094016204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45964.71094016204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45964.71094016204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45964.71094016204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45964.71094016204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45964.71094016204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45964.71094016204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45964.71094016204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45964.71094016204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45964.71094016204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45964.71094016204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45964.71094016204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45964.71094016204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45964.71094016204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45964.71094016204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45964.71094016204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45964.71094016204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45964.71094016204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45964.71094016204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45964.71094016204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45964.71094016204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45964.71094016204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45964.71094016204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45964.71094016204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45964.71094016204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45964.71094016204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45964.71094016204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45964.71094016204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45964.71094016204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45964.71094016204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45964.71094016204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45964.71094016204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45964.71094016204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45964.71094016204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45964.71094016204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45964.71094016204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45964.71094016204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45964.71094016204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45964.71094016204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45964.71094016204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45964.71094016204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45964.71094016204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45964.71094016204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45964.71094016204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45964.71094016204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45964.71094016204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45964.71094016204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45964.71094016204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45964.71094016204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45964.71094016204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45964.71094016204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45964.71094016204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45964.71094016204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45964.71094016204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45964.71094016204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45964.71094016204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45964.71094016204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45964.71094016204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45964.71094016204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45964.71094016204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45964.71094016204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45964.71094016204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45964.71094016204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45964.71094016204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45964.71094016204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45964.71094016204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45964.71094016204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45964.71094016204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45964.71094016204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45964.71094016204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45964.71094016204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45964.71094016204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45964.71094016204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45964.71094016204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45964.71094016204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45964.71094016204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45964.71094016204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45964.71094016204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45964.71094016204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45964.71094016204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45964.71094016204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45964.71094016204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45964.71094016204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45964.71094016204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45964.71094016204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45964.71094016204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45964.71094016204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45964.71094016204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45964.71094016204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45964.71094016204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45964.71094016204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45964.71094016204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45964.71094016204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45964.71094016204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45964.71094016204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45964.71094016204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45964.71094016204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45964.71094016204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45964.71094016204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45964.71094016204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45964.71094016204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45964.71094016204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45964.71094016204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45964.71094016204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45964.71094016204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45964.71094016204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45964.71094016204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45964.71094016204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45964.71094016204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45964.71094016204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45964.71094016204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45964.71094016204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45964.71094016204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45964.71094016204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45964.71094016204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45964.71094016204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45964.71094016204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45964.71094016204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45964.71094016204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45964.71094016204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45964.71094016204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45964.71094016204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45964.71094016204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45964.71094016204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45964.71094016204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45964.71094016204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45964.71094016204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45964.71094016204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45964.71094016204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45964.71094016204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45964.71094016204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45964.71094016204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45964.71094016204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45964.71094016204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45964.71094016204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45964.71094016204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45964.71094016204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45964.71094016204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45964.71094016204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45964.71094016204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45964.71094016204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45964.71094016204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45964.71094016204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45964.71094016204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45964.71094016204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45964.71094016204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45964.71094016204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45964.71094016204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45964.71094016204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45964.71094016204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45964.71094016204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45964.71094016204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45964.71094016204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45964.71094016204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45964.71094016204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45964.71094016204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45964.71094016204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45964.71094016204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45964.71094016204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45964.71094016204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45964.71094016204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45964.71094016204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45964.71094016204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45964.71094016204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45964.71094016204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45964.71094016204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45964.71094016204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45964.71094016204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45964.71094016204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45964.71094016204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45964.71094016204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45964.71094016204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45964.71094016204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45964.71094016204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45964.71094016204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45964.71094016204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45964.71094016204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45964.71094016204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45964.71094016204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45964.71094016204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45964.71094016204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45964.71094016204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45964.71094016204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45964.71094016204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45964.71094016204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45964.71094016204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45964.71094016204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45964.71094016204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45964.71094016204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45964.71094016204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45964.71094016204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45964.71094016204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45964.71094016204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45964.71094016204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45964.71094016204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45964.71094016204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45964.71094016204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45964.71094016204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45964.71094016204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45964.71094016204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45964.71094016204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45964.71094016204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45964.71094016204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45964.71094016204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45964.71094016204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45964.71094016204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45964.71094016204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45964.71094016204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45964.71094016204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45964.71094016204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45964.71094016204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45964.71094016204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45964.71094016204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45964.71094016204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45964.71094016204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45964.71094016204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45964.71094016204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45964.71094016204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45964.71094016204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45964.71094016204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45964.71094016204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45964.71094016204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45964.71094016204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45964.71094016204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45964.71094016204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45964.71094016204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45964.71094016204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45964.71094016204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45964.71094016204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45964.71094016204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45964.71094016204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45964.71094016204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45964.71094016204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45964.71094016204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45964.71094016204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45964.71094016204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45964.71094016204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45964.71094016204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45964.71094016204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45964.71094016204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45964.71094016204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45964.71094016204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45964.71094016204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45964.71094016204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45964.71094016204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45964.71094016204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45964.71094016204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45964.71094016204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45964.71094016204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45964.71094016204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45964.71094016204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45964.71094016204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45964.71094016204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45964.71094016204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45964.71094016204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45964.71094016204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45964.71094016204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45964.71094016204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45964.71094016204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45964.71094016204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45964.71094016204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45964.71094016204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45964.71094016204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45964.71094016204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45964.71094016204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45964.71094016204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45964.71094016204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45964.71094016204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45964.71094016204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45964.71094016204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45964.71094016204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45964.71094016204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45964.71094016204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45964.71094016204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45964.71094016204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45964.71094016204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45964.71094016204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45964.71094016204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45964.71094016204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45964.71094016204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45964.71094016204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45964.71094016204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45964.71094016204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45964.71094016204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45964.71094016204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45964.71094016204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45964.71094016204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45964.71094016204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45964.71094016204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45964.71094016204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45964.71094016204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45964.71094016204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45964.71094016204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45964.71094016204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45964.71094016204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45964.71094016204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45964.71094016204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45964.71094016204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45964.71094016204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45964.71094016204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45964.71094016204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45964.71094016204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45964.71094016204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45964.71094016204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45964.71094016204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45964.71094016204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45964.71094016204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45964.71094016204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45964.71094016204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45964.71094016204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45964.71094016204</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261.23022256944387</v>
      </c>
      <c r="H2" s="98">
        <v>45703.474768518521</v>
      </c>
      <c r="I2" s="98" t="str">
        <f>IFERROR(VLOOKUP(D2,DB!A:F,6,0),"")</f>
        <v>SCECO</v>
      </c>
      <c r="J2" s="98" t="str">
        <f>IFERROR(VLOOKUP(D2,DB!A:G,7,0),"")</f>
        <v>Dead</v>
      </c>
      <c r="K2" s="100" t="s">
        <v>39112</v>
      </c>
      <c r="L2" s="93" t="str">
        <f>IFERROR(VLOOKUP(D2,DB!A:I,9,0),"")</f>
        <v>Latis</v>
      </c>
    </row>
    <row r="3" spans="1:16" ht="15" customHeight="1">
      <c r="A3" s="175" t="s">
        <v>39113</v>
      </c>
      <c r="B3" s="118" t="str">
        <f>IFERROR(VLOOKUP(D3,DB!A:K,11,0),"")</f>
        <v>R4</v>
      </c>
      <c r="C3" s="119">
        <v>3</v>
      </c>
      <c r="D3" s="120" t="s">
        <v>29054</v>
      </c>
      <c r="E3" s="97" t="s">
        <v>39100</v>
      </c>
      <c r="F3" s="122">
        <v>45964.70208333333</v>
      </c>
      <c r="G3" s="123">
        <f ca="1">IFERROR(NOW()-F3,"")</f>
        <v>8.8568287101224996E-3</v>
      </c>
      <c r="H3" s="122">
        <v>45964.685196759259</v>
      </c>
      <c r="I3" s="118" t="str">
        <f>IFERROR(VLOOKUP(D3,DB!A:F,6,0),"")</f>
        <v>SCECO</v>
      </c>
      <c r="J3" s="118" t="str">
        <f>IFERROR(VLOOKUP(D3,DB!A:G,7,0),"")</f>
        <v>Dead+Dead</v>
      </c>
      <c r="K3" s="124" t="s">
        <v>39114</v>
      </c>
      <c r="L3" s="120" t="str">
        <f>IFERROR(VLOOKUP(D3,DB!A:I,9,0),"")</f>
        <v>Latis</v>
      </c>
    </row>
    <row r="4" spans="1:16" ht="15" customHeight="1">
      <c r="A4" s="118"/>
      <c r="B4" s="118" t="str">
        <f>IFERROR(VLOOKUP(D4,DB!A:K,11,0),"")</f>
        <v/>
      </c>
      <c r="C4" s="119"/>
      <c r="D4" s="120"/>
      <c r="E4" s="97"/>
      <c r="F4" s="122"/>
      <c r="G4" s="123">
        <f ca="1">IFERROR(NOW()-F4,"")</f>
        <v>45964.71094016204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45964.71094016204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45964.71094016204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45964.71094016204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45964.71094016204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45964.71094016204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45964.71094016204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45964.71094016204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45964.71094016204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45964.71094016204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45964.71094016204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45964.71094016204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45964.71094016204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45964.71094016204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45964.71094016204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45964.71094016204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45964.71094016204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45964.71094016204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45964.71094016204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45964.71094016204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45964.71094016204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45964.71094016204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45964.71094016204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45964.71094016204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45964.71094016204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45964.71094016204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45964.71094016204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45964.71094016204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45964.71094016204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45964.71094016204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45964.71094016204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45964.71094016204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45964.71094016204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45964.71094016204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45964.71094016204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45964.71094016204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45964.71094016204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45964.71094016204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45964.71094016204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45964.71094016204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45964.71094016204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45964.71094016204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45964.71094016204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45964.71094016204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45964.71094016204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45964.71094016204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45964.71094016204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45964.71094016204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45964.71094016204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45964.71094016204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45964.71094016204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45964.71094016204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45964.71094016204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45964.71094016204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45964.71094016204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45964.71094016204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45964.71094016204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45964.71094016204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45964.71094016204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45964.71094016204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45964.71094016204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45964.71094016204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45964.71094016204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45964.71094016204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45964.71094016204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45964.71094016204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45964.71094016204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45964.71094016204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45964.71094016204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45964.71094016204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45964.71094016204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45964.71094016204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45964.71094016204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45964.71094016204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45964.71094016204</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45964.71094016204</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tabSelected="1"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72.878879976851749</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38.522062847223424</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16.049829050927656</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2</v>
      </c>
      <c r="D5" s="151" t="s">
        <v>38124</v>
      </c>
      <c r="E5" s="151" t="s">
        <v>39122</v>
      </c>
      <c r="F5" s="152">
        <v>45964.702881944446</v>
      </c>
      <c r="G5" s="153">
        <f ca="1">IFERROR(NOW()-F5,"")</f>
        <v>8.0582175942254253E-3</v>
      </c>
      <c r="H5" s="152">
        <v>45964.695937500001</v>
      </c>
      <c r="I5" s="151" t="str">
        <f>IFERROR(VLOOKUP(D5,DB!A:F,6,0),"")</f>
        <v>SCECO</v>
      </c>
      <c r="J5" s="151" t="str">
        <f>IFERROR(VLOOKUP(D5,DB!A:G,7,0),"")</f>
        <v>Haj Removal</v>
      </c>
      <c r="K5" s="151"/>
      <c r="L5" s="151" t="str">
        <f>IFERROR(VLOOKUP(D5,DB!A:I,9,0),"")</f>
        <v>Latis</v>
      </c>
    </row>
    <row r="6" spans="1:13" ht="15">
      <c r="A6" s="151" t="s">
        <v>39121</v>
      </c>
      <c r="B6" s="151" t="str">
        <f>IFERROR(VLOOKUP(D6,DB!A:K,11,0),"")</f>
        <v>R5</v>
      </c>
      <c r="C6" s="151">
        <v>3</v>
      </c>
      <c r="D6" s="151" t="s">
        <v>38235</v>
      </c>
      <c r="E6" s="151" t="s">
        <v>39122</v>
      </c>
      <c r="F6" s="152">
        <v>45964.702881944446</v>
      </c>
      <c r="G6" s="153">
        <f ca="1">IFERROR(NOW()-F6,"")</f>
        <v>8.0582175942254253E-3</v>
      </c>
      <c r="H6" s="152">
        <v>45964.695937500001</v>
      </c>
      <c r="I6" s="151" t="str">
        <f>IFERROR(VLOOKUP(D6,DB!A:F,6,0),"")</f>
        <v>SCECO</v>
      </c>
      <c r="J6" s="151" t="str">
        <f>IFERROR(VLOOKUP(D6,DB!A:G,7,0),"")</f>
        <v>Haj Removal</v>
      </c>
      <c r="K6" s="151"/>
      <c r="L6" s="151" t="str">
        <f>IFERROR(VLOOKUP(D6,DB!A:I,9,0),"")</f>
        <v>Latis</v>
      </c>
    </row>
    <row r="7" spans="1:13" ht="15">
      <c r="A7" s="151" t="s">
        <v>39121</v>
      </c>
      <c r="B7" s="151" t="str">
        <f>IFERROR(VLOOKUP(D7,DB!A:K,11,0),"")</f>
        <v>R5</v>
      </c>
      <c r="C7" s="151">
        <v>4</v>
      </c>
      <c r="D7" s="151" t="s">
        <v>38432</v>
      </c>
      <c r="E7" s="151" t="s">
        <v>39122</v>
      </c>
      <c r="F7" s="152">
        <v>45964.702881944446</v>
      </c>
      <c r="G7" s="153">
        <f ca="1">IFERROR(NOW()-F7,"")</f>
        <v>8.0582175942254253E-3</v>
      </c>
      <c r="H7" s="152">
        <v>45964.695937500001</v>
      </c>
      <c r="I7" s="151" t="str">
        <f>IFERROR(VLOOKUP(D7,DB!A:F,6,0),"")</f>
        <v>SCECO</v>
      </c>
      <c r="J7" s="151" t="str">
        <f>IFERROR(VLOOKUP(D7,DB!A:G,7,0),"")</f>
        <v>Haj Removal</v>
      </c>
      <c r="K7" s="151"/>
      <c r="L7" s="151" t="str">
        <f>IFERROR(VLOOKUP(D7,DB!A:I,9,0),"")</f>
        <v>Latis</v>
      </c>
    </row>
    <row r="8" spans="1:13" ht="15">
      <c r="A8" s="151" t="s">
        <v>39121</v>
      </c>
      <c r="B8" s="151" t="str">
        <f>IFERROR(VLOOKUP(D8,DB!A:K,11,0),"")</f>
        <v>R5</v>
      </c>
      <c r="C8" s="151">
        <v>1</v>
      </c>
      <c r="D8" s="151" t="s">
        <v>38323</v>
      </c>
      <c r="E8" s="151" t="s">
        <v>39122</v>
      </c>
      <c r="F8" s="152">
        <v>45964.702881944446</v>
      </c>
      <c r="G8" s="153">
        <f ca="1">IFERROR(NOW()-F8,"")</f>
        <v>8.0582175942254253E-3</v>
      </c>
      <c r="H8" s="152">
        <v>45964.695937500001</v>
      </c>
      <c r="I8" s="151" t="str">
        <f>IFERROR(VLOOKUP(D8,DB!A:F,6,0),"")</f>
        <v>SCECO</v>
      </c>
      <c r="J8" s="151" t="str">
        <f>IFERROR(VLOOKUP(D8,DB!A:G,7,0),"")</f>
        <v>Haj Removal</v>
      </c>
      <c r="K8" s="151"/>
      <c r="L8" s="151" t="str">
        <f>IFERROR(VLOOKUP(D8,DB!A:I,9,0),"")</f>
        <v>Latis</v>
      </c>
    </row>
    <row r="9" spans="1:13" ht="15">
      <c r="A9" s="151" t="s">
        <v>39121</v>
      </c>
      <c r="B9" s="151" t="str">
        <f>IFERROR(VLOOKUP(D9,DB!A:K,11,0),"")</f>
        <v>R5</v>
      </c>
      <c r="C9" s="151">
        <v>1</v>
      </c>
      <c r="D9" s="151" t="s">
        <v>38151</v>
      </c>
      <c r="E9" s="151" t="s">
        <v>39122</v>
      </c>
      <c r="F9" s="152">
        <v>45964.702881944446</v>
      </c>
      <c r="G9" s="153">
        <f ca="1">IFERROR(NOW()-F9,"")</f>
        <v>8.0582175942254253E-3</v>
      </c>
      <c r="H9" s="152">
        <v>45964.695937500001</v>
      </c>
      <c r="I9" s="151" t="str">
        <f>IFERROR(VLOOKUP(D9,DB!A:F,6,0),"")</f>
        <v>SCECO</v>
      </c>
      <c r="J9" s="151" t="str">
        <f>IFERROR(VLOOKUP(D9,DB!A:G,7,0),"")</f>
        <v>Haj Removal</v>
      </c>
      <c r="K9" s="151"/>
      <c r="L9" s="151" t="str">
        <f>IFERROR(VLOOKUP(D9,DB!A:I,9,0),"")</f>
        <v>Latis</v>
      </c>
    </row>
    <row r="10" spans="1:13" ht="15">
      <c r="A10" s="151" t="s">
        <v>39121</v>
      </c>
      <c r="B10" s="151" t="str">
        <f>IFERROR(VLOOKUP(D10,DB!A:K,11,0),"")</f>
        <v>R5</v>
      </c>
      <c r="C10" s="151">
        <v>1</v>
      </c>
      <c r="D10" s="151" t="s">
        <v>38169</v>
      </c>
      <c r="E10" s="151" t="s">
        <v>39122</v>
      </c>
      <c r="F10" s="152">
        <v>45964.702881944446</v>
      </c>
      <c r="G10" s="153">
        <f ca="1">IFERROR(NOW()-F10,"")</f>
        <v>8.0582175942254253E-3</v>
      </c>
      <c r="H10" s="152">
        <v>45964.695937500001</v>
      </c>
      <c r="I10" s="151" t="str">
        <f>IFERROR(VLOOKUP(D10,DB!A:F,6,0),"")</f>
        <v>SCECO</v>
      </c>
      <c r="J10" s="151" t="str">
        <f>IFERROR(VLOOKUP(D10,DB!A:G,7,0),"")</f>
        <v>Haj Removal</v>
      </c>
      <c r="K10" s="151"/>
      <c r="L10" s="151" t="str">
        <f>IFERROR(VLOOKUP(D10,DB!A:I,9,0),"")</f>
        <v>Latis</v>
      </c>
    </row>
    <row r="11" spans="1:13" ht="15">
      <c r="A11" s="151" t="s">
        <v>39121</v>
      </c>
      <c r="B11" s="151" t="str">
        <f>IFERROR(VLOOKUP(D11,DB!A:K,11,0),"")</f>
        <v>R5</v>
      </c>
      <c r="C11" s="151">
        <v>1</v>
      </c>
      <c r="D11" s="151" t="s">
        <v>38137</v>
      </c>
      <c r="E11" s="151" t="s">
        <v>39122</v>
      </c>
      <c r="F11" s="152">
        <v>45964.702881944446</v>
      </c>
      <c r="G11" s="153">
        <f ca="1">IFERROR(NOW()-F11,"")</f>
        <v>8.0582175942254253E-3</v>
      </c>
      <c r="H11" s="152">
        <v>45964.695937500001</v>
      </c>
      <c r="I11" s="151" t="str">
        <f>IFERROR(VLOOKUP(D11,DB!A:F,6,0),"")</f>
        <v>SCECO</v>
      </c>
      <c r="J11" s="151" t="str">
        <f>IFERROR(VLOOKUP(D11,DB!A:G,7,0),"")</f>
        <v>Haj Removal</v>
      </c>
      <c r="K11" s="151"/>
      <c r="L11" s="151" t="str">
        <f>IFERROR(VLOOKUP(D11,DB!A:I,9,0),"")</f>
        <v>Latis</v>
      </c>
    </row>
    <row r="12" spans="1:13" ht="15">
      <c r="A12" s="151" t="s">
        <v>39121</v>
      </c>
      <c r="B12" s="151" t="str">
        <f>IFERROR(VLOOKUP(D12,DB!A:K,11,0),"")</f>
        <v>R5</v>
      </c>
      <c r="C12" s="151">
        <v>1</v>
      </c>
      <c r="D12" s="151" t="s">
        <v>38338</v>
      </c>
      <c r="E12" s="151" t="s">
        <v>39122</v>
      </c>
      <c r="F12" s="152">
        <v>45964.702881944446</v>
      </c>
      <c r="G12" s="153">
        <f ca="1">IFERROR(NOW()-F12,"")</f>
        <v>8.0582175942254253E-3</v>
      </c>
      <c r="H12" s="152">
        <v>45964.695937500001</v>
      </c>
      <c r="I12" s="151" t="str">
        <f>IFERROR(VLOOKUP(D12,DB!A:F,6,0),"")</f>
        <v>SCECO</v>
      </c>
      <c r="J12" s="151" t="str">
        <f>IFERROR(VLOOKUP(D12,DB!A:G,7,0),"")</f>
        <v>Haj Removal</v>
      </c>
      <c r="K12" s="151"/>
      <c r="L12" s="151" t="str">
        <f>IFERROR(VLOOKUP(D12,DB!A:I,9,0),"")</f>
        <v>Latis</v>
      </c>
    </row>
    <row r="13" spans="1:13" ht="15">
      <c r="A13" s="151" t="s">
        <v>39121</v>
      </c>
      <c r="B13" s="151" t="str">
        <f>IFERROR(VLOOKUP(D13,DB!A:K,11,0),"")</f>
        <v>R5</v>
      </c>
      <c r="C13" s="151">
        <v>1</v>
      </c>
      <c r="D13" s="151" t="s">
        <v>38370</v>
      </c>
      <c r="E13" s="151" t="s">
        <v>39122</v>
      </c>
      <c r="F13" s="152">
        <v>45964.702881944446</v>
      </c>
      <c r="G13" s="153">
        <f ca="1">IFERROR(NOW()-F13,"")</f>
        <v>8.0582175942254253E-3</v>
      </c>
      <c r="H13" s="152">
        <v>45964.695937500001</v>
      </c>
      <c r="I13" s="151" t="str">
        <f>IFERROR(VLOOKUP(D13,DB!A:F,6,0),"")</f>
        <v>SCECO</v>
      </c>
      <c r="J13" s="151" t="str">
        <f>IFERROR(VLOOKUP(D13,DB!A:G,7,0),"")</f>
        <v>Haj Removal</v>
      </c>
      <c r="K13" s="151"/>
      <c r="L13" s="151" t="str">
        <f>IFERROR(VLOOKUP(D13,DB!A:I,9,0),"")</f>
        <v>Latis</v>
      </c>
    </row>
    <row r="14" spans="1:13" ht="15">
      <c r="A14" s="151"/>
      <c r="B14" s="151" t="str">
        <f>IFERROR(VLOOKUP(D14,DB!A:K,11,0),"")</f>
        <v/>
      </c>
      <c r="C14" s="151"/>
      <c r="D14" s="151"/>
      <c r="E14" s="151"/>
      <c r="F14" s="152"/>
      <c r="G14" s="153">
        <f ca="1">IFERROR(NOW()-F14,"")</f>
        <v>45964.71094016204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45964.71094016204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45964.71094016204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45964.71094016204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45964.71094016204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45964.71094016204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45964.71094016204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45964.71094016204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45964.71094016204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45964.71094016204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45964.71094016204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45964.71094016204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45964.71094016204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45964.71094016204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45964.71094016204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45964.71094016204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45964.71094016204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45964.71094016204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45964.71094016204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45964.71094016204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45964.71094016204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45964.71094016204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45964.71094016204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45964.71094016204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45964.71094016204</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45964.71094016204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45964.71094016204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45964.71094016204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45964.71094016204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45964.71094016204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45964.71094016204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45964.71094016204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45964.71094016204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45964.71094016204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45964.71094016204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45964.71094016204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45964.71094016204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45964.71094016204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45964.71094016204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45964.71094016204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45964.71094016204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45964.71094016204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45964.71094016204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45964.71094016204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45964.71094016204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45964.71094016204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45964.71094016204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45964.71094016204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45964.71094016204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45964.71094016204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45964.71094016204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45964.71094016204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45964.71094016204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45964.71094016204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45964.71094016204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45964.71094016204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45964.71094016204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45964.71094016204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45964.71094016204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45964.71094016204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45964.71094016204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45964.71094016204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45964.71094016204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45964.71094016204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45964.71094016204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45964.71094016204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45964.71094016204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45964.71094016204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45964.71094016204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45964.71094016204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45964.71094016204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45964.71094016204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45964.71094016204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45964.71094016204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45964.71094016204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45964.71094016204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45964.71094016204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45964.71094016204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45964.71094016204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45964.71094016204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45964.71094016204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45964.71094016204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45964.71094016204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45964.71094016204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45964.71094016204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45964.71094016204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45964.71094016204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45964.71094016204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45964.71094016204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45964.71094016204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45964.71094016204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45964.71094016204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45964.71094016204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45964.71094016204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45964.71094016204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45964.71094016204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45964.71094016204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45964.71094016204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45964.71094016204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45964.71094016204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45964.71094016204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45964.71094016204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45964.71094016204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45964.71094016204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45964.71094016204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45964.71094016204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45964.71094016204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45964.71094016204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45964.71094016204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45964.71094016204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45964.71094016204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45964.71094016204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45964.71094016204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45964.71094016204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45964.71094016204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45964.71094016204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45964.71094016204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45964.71094016204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45964.71094016204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45964.71094016204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45964.71094016204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45964.71094016204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45964.71094016204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45964.71094016204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45964.71094016204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45964.71094016204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45964.71094016204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45964.71094016204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45964.71094016204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45964.71094016204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45964.71094016204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45964.71094016204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45964.71094016204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45964.71094016204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45964.71094016204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45964.71094016204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45964.71094016204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45964.71094016204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45964.71094016204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45964.71094016204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45964.71094016204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45964.71094016204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45964.71094016204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45964.71094016204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45964.71094016204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45964.71094016204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45964.71094016204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45964.71094016204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45964.71094016204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45964.71094016204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45964.71094016204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45964.71094016204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45964.71094016204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45964.71094016204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45964.71094016204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45964.71094016204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45964.71094016204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45964.71094016204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45964.71094016204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45964.71094016204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45964.71094016204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45964.71094016204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45964.71094016204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45964.71094016204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45964.71094016204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45964.71094016204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45964.71094016204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45964.71094016204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45964.71094016204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45964.71094016204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45964.71094016204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45964.71094016204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45964.71094016204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45964.71094016204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45964.71094016204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45964.71094016204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45964.71094016204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45964.71094016204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45964.71094016204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45964.71094016204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45964.71094016204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45964.71094016204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45964.71094016204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45964.71094016204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45964.71094016204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45964.71094016204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45964.71094016204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45964.71094016204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45964.71094016204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45964.71094016204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45964.71094016204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45964.71094016204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45964.71094016204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45964.71094016204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45964.71094016204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45964.71094016204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45964.71094016204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45964.71094016204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45964.71094016204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45964.71094016204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45964.71094016204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45964.71094016204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45964.71094016204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45964.71094016204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45964.71094016204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45964.71094016204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45964.71094016204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45964.71094016204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45964.71094016204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45964.71094016204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45964.71094016204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45964.71094016204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45964.71094016204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45964.71094016204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45964.71094016204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45964.71094016204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45964.71094016204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45964.71094016204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45964.71094016204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45964.71094016204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45964.71094016204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45964.71094016204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45964.71094016204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45964.71094016204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45964.71094016204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45964.71094016204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45964.71094016204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45964.71094016204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45964.71094016204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45964.71094016204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45964.71094016204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45964.71094016204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45964.71094016204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45964.71094016204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45964.71094016204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45964.71094016204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45964.71094016204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45964.71094016204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45964.71094016204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45964.71094016204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45964.71094016204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45964.71094016204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45964.71094016204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45964.71094016204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45964.71094016204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45964.71094016204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45964.71094016204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45964.71094016204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45964.71094016204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45964.71094016204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45964.71094016204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45964.71094016204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45964.71094016204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45964.71094016204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45964.71094016204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45964.71094016204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45964.71094016204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45964.71094016204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45964.71094016204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45964.71094016204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45964.71094016204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45964.71094016204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45964.71094016204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45964.71094016204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45964.71094016204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45964.71094016204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45964.71094016204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45964.71094016204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45964.71094016204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45964.71094016204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45964.71094016204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45964.71094016204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45964.71094016204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45964.71094016204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45964.71094016204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45964.71094016204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45964.71094016204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45964.71094016204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45964.71094016204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45964.71094016204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45964.71094016204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45964.71094016204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45964.71094016204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45964.71094016204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45964.71094016204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45964.71094016204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45964.71094016204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45964.71094016204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45964.71094016204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45964.71094016204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45964.71094016204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45964.71094016204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45964.71094016204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45964.71094016204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45964.71094016204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45964.71094016204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45964.71094016204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45964.71094016204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45964.71094016204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45964.71094016204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45964.71094016204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45964.71094016204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45964.71094016204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45964.71094016204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45964.71094016204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45964.71094016204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45964.71094016204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45964.71094016204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45964.71094016204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45964.71094016204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45964.71094016204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45964.71094016204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45964.71094016204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45964.71094016204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45964.71094016204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45964.71094016204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45964.71094016204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45964.71094016204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45964.71094016204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45964.71094016204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45964.71094016204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45964.71094016204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45964.71094016204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45964.71094016204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45964.71094016204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45964.71094016204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45964.71094016204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45964.71094016204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45964.71094016204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45964.71094016204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45964.71094016204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45964.71094016204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45964.71094016204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45964.71094016204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45964.71094016204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45964.71094016204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45964.71094016204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45964.71094016204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45964.71094016204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45964.71094016204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45964.71094016204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45964.71094016204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45964.71094016204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45964.71094016204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45964.71094016204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45964.71094016204</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6"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37390</v>
      </c>
      <c r="E2" s="102" t="s">
        <v>39100</v>
      </c>
      <c r="F2" s="171"/>
      <c r="G2" s="115">
        <f t="shared" ref="G2:G12" ca="1" si="0">IFERROR(NOW()-F2,"-")</f>
        <v>45964.71094016204</v>
      </c>
      <c r="H2" s="171">
        <v>45964.65357638889</v>
      </c>
      <c r="I2" s="169" t="str">
        <f>IFERROR(VLOOKUP(D2,DB!A:F,6,0),"")</f>
        <v>Generator-SG</v>
      </c>
      <c r="J2" s="169" t="str">
        <f>IFERROR(VLOOKUP(D2,DB!A:G,7,0),"")</f>
        <v>Vandalized</v>
      </c>
      <c r="K2" s="172" t="s">
        <v>39124</v>
      </c>
      <c r="L2" s="173" t="str">
        <f>IFERROR(VLOOKUP(D2,DB!A:I,9,0),"")</f>
        <v>Latis</v>
      </c>
    </row>
    <row r="3" spans="1:16383" ht="31.5" customHeight="1">
      <c r="A3" s="168"/>
      <c r="B3" s="169" t="str">
        <f>IFERROR(VLOOKUP(D3,DB!A:K,11,0),"")</f>
        <v>R6</v>
      </c>
      <c r="C3" s="170">
        <v>1</v>
      </c>
      <c r="D3" s="169" t="s">
        <v>38539</v>
      </c>
      <c r="E3" s="102" t="s">
        <v>39021</v>
      </c>
      <c r="F3" s="174">
        <v>45964.702245370368</v>
      </c>
      <c r="G3" s="115">
        <f t="shared" ca="1" si="0"/>
        <v>8.6947916715871543E-3</v>
      </c>
      <c r="H3" s="171">
        <v>45964.69672453704</v>
      </c>
      <c r="I3" s="169" t="str">
        <f>IFERROR(VLOOKUP(D3,DB!A:F,6,0),"")</f>
        <v>Generator-SG</v>
      </c>
      <c r="J3" s="169" t="str">
        <f>IFERROR(VLOOKUP(D3,DB!A:G,7,0),"")</f>
        <v>Vandalized</v>
      </c>
      <c r="K3" s="172" t="s">
        <v>39125</v>
      </c>
      <c r="L3" s="173" t="str">
        <f>IFERROR(VLOOKUP(D3,DB!A:I,9,0),"")</f>
        <v>Latis</v>
      </c>
    </row>
    <row r="4" spans="1:16383" ht="31.5" customHeight="1">
      <c r="A4" s="168"/>
      <c r="B4" s="169" t="str">
        <f>IFERROR(VLOOKUP(D4,DB!A:K,11,0),"")</f>
        <v>R6</v>
      </c>
      <c r="C4" s="170">
        <v>2</v>
      </c>
      <c r="D4" s="169" t="s">
        <v>34827</v>
      </c>
      <c r="E4" s="102"/>
      <c r="F4" s="171"/>
      <c r="G4" s="115">
        <f t="shared" ca="1" si="0"/>
        <v>45964.71094016204</v>
      </c>
      <c r="H4" s="171"/>
      <c r="I4" s="169" t="str">
        <f>IFERROR(VLOOKUP(D4,DB!A:F,6,0),"")</f>
        <v>SCECO</v>
      </c>
      <c r="J4" s="169" t="str">
        <f>IFERROR(VLOOKUP(D4,DB!A:G,7,0),"")</f>
        <v>Vandalized</v>
      </c>
      <c r="K4" s="172" t="s">
        <v>39125</v>
      </c>
      <c r="L4" s="173" t="str">
        <f>IFERROR(VLOOKUP(D4,DB!A:I,9,0),"")</f>
        <v>Latis</v>
      </c>
    </row>
    <row r="5" spans="1:16383" ht="31.5" customHeight="1">
      <c r="A5" s="168"/>
      <c r="B5" s="169" t="str">
        <f>IFERROR(VLOOKUP(D5,DB!A:K,11,0),"")</f>
        <v/>
      </c>
      <c r="C5" s="170"/>
      <c r="D5" s="169"/>
      <c r="E5" s="102"/>
      <c r="F5" s="171"/>
      <c r="G5" s="115">
        <f t="shared" ca="1" si="0"/>
        <v>45964.71094016204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45964.71094016204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45964.71094016204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45964.71094016204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45964.71094016204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45964.71094016204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45964.71094016204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45964.71094016204</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45964.71094016204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45964.71094016204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45964.71094016204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45964.71094016204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45964.71094016204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45964.71094016204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45964.71094016204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45964.71094016204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45964.71094016204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45964.71094016204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45964.71094016204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45964.71094016204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45964.71094016204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45964.71094016204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45964.71094016204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45964.71094016204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45964.71094016204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45964.71094016204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45964.71094016204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45964.71094016204</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