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23" documentId="13_ncr:1_{F6CB121F-512D-4AA6-A0C1-0FB36C537598}" xr6:coauthVersionLast="47" xr6:coauthVersionMax="47" xr10:uidLastSave="{9B513437-97CD-4FFD-BC91-9DACADD655C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<sst xmlns="http://schemas.openxmlformats.org/spreadsheetml/2006/main" count="180304" uniqueCount="39136">
  <si>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</si>
  <si>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</si>
  <si>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</si>
  <si>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</si>
  <si>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</si>
  <si>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</si>
  <si>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</si>
  <si>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</si>
  <si>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</si>
  <si>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</si>
  <si>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</si>
  <si>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</si>
  <si>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</si>
  <si>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</si>
  <si>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</si>
  <si>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</si>
  <si>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</si>
  <si>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</si>
  <si>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</si>
  <si>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</si>
  <si>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</si>
  <si>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</si>
  <si>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</si>
  <si>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</si>
  <si>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</si>
  <si>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</si>
  <si>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</si>
  <si>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</si>
  <si>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</si>
  <si>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</si>
  <si>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</si>
  <si>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</si>
  <si>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</si>
  <si>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</si>
  <si>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</si>
  <si>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</si>
  <si>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</si>
  <si>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</si>
  <si>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</si>
  <si>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</si>
  <si>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</si>
  <si>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</si>
  <si>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</si>
  <si>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</si>
  <si>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</si>
  <si>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</si>
  <si>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</si>
  <si>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</si>
  <si>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</si>
  <si>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</si>
  <si>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</si>
  <si>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</si>
  <si>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</si>
  <si>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</si>
  <si>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</si>
  <si>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</si>
  <si>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</si>
  <si>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</si>
  <si>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</si>
  <si>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</si>
  <si>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</si>
  <si>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</si>
  <si>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</si>
  <si>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</si>
  <si>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</si>
  <si>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</si>
  <si>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</si>
  <si>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</si>
  <si>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</si>
  <si>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</si>
  <si>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</si>
  <si>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</si>
  <si>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</si>
  <si>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</si>
  <si>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</si>
  <si>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</si>
  <si>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</si>
  <si>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</si>
  <si>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</si>
  <si>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</si>
  <si>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</si>
  <si>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</si>
  <si>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</si>
  <si>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</si>
  <si>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</si>
  <si>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</si>
  <si>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</si>
  <si>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</si>
  <si>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</si>
  <si>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</si>
  <si>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</si>
  <si>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</si>
  <si>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</si>
  <si>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</si>
  <si>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</si>
  <si>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</si>
  <si>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</si>
  <si>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</si>
  <si>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</si>
  <si>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</si>
  <si>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</si>
  <si>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</si>
  <si>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</si>
  <si>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</si>
  <si>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</si>
  <si>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</si>
  <si>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</si>
  <si>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</si>
  <si>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</si>
  <si>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</si>
  <si>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</si>
  <si>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</si>
  <si>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</si>
  <si>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</si>
  <si>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</si>
  <si>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</si>
  <si>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</si>
  <si>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</si>
  <si>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</si>
  <si>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</si>
  <si>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</si>
  <si>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</si>
  <si>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</si>
  <si>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</si>
  <si>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</si>
  <si>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</si>
  <si>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</si>
  <si>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</si>
  <si>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</si>
  <si>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</si>
  <si>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</si>
  <si>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</si>
  <si>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</si>
  <si>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</si>
  <si>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</si>
  <si>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</si>
  <si>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</si>
  <si>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</si>
  <si>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</si>
  <si>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</si>
  <si>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</si>
  <si>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</si>
  <si>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</si>
  <si>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</si>
  <si>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</si>
  <si>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</si>
  <si>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</si>
  <si>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</si>
  <si>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</si>
  <si>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</si>
  <si>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</si>
  <si>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</si>
  <si>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</si>
  <si>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</si>
  <si>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</si>
  <si>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</si>
  <si>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</si>
  <si>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</si>
  <si>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</si>
  <si>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</si>
  <si>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</si>
  <si>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</si>
  <si>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</si>
  <si>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</si>
  <si>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</si>
  <si>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</si>
  <si>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</si>
  <si>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</si>
  <si>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</si>
  <si>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</si>
  <si>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</si>
  <si>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</si>
  <si>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</si>
  <si>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</si>
  <si>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</si>
  <si>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</si>
  <si>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</si>
  <si>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</si>
  <si>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</si>
  <si>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</si>
  <si>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</si>
  <si>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</si>
  <si>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</si>
  <si>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</si>
  <si>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</si>
  <si>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</si>
  <si>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</si>
  <si>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</si>
  <si>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</si>
  <si>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</si>
  <si>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</si>
  <si>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</si>
  <si>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</si>
  <si>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</si>
  <si>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</si>
  <si>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</si>
  <si>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</si>
  <si>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</si>
  <si>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</si>
  <si>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</si>
  <si>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</si>
  <si>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</si>
  <si>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</si>
  <si>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</si>
  <si>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</si>
  <si>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</si>
  <si>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</si>
  <si>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</si>
  <si>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</si>
  <si>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</si>
  <si>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</si>
  <si>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</si>
  <si>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</si>
  <si>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</si>
  <si>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</si>
  <si>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</si>
  <si>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</si>
  <si>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</si>
  <si>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</si>
  <si>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</si>
  <si>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</si>
  <si>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</si>
  <si>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</si>
  <si>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</si>
  <si>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</si>
  <si>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</si>
  <si>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</si>
  <si>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</si>
  <si>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</si>
  <si>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</si>
  <si>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</si>
  <si>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</si>
  <si>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</si>
  <si>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</si>
  <si>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</si>
  <si>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</si>
  <si>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</si>
  <si>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</si>
  <si>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</si>
  <si>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</si>
  <si>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</si>
  <si>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</si>
  <si>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</si>
  <si>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</si>
  <si>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</si>
  <si>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</si>
  <si>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</si>
  <si>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</si>
  <si>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</si>
  <si>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</si>
  <si>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</si>
  <si>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</si>
  <si>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</si>
  <si>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</si>
  <si>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</si>
  <si>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</si>
  <si>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</si>
  <si>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</si>
  <si>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</si>
  <si>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</si>
  <si>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</si>
  <si>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</si>
  <si>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</si>
  <si>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</si>
  <si>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</si>
  <si>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</si>
  <si>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</si>
  <si>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</si>
  <si>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</si>
  <si>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</si>
  <si>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</si>
  <si>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</si>
  <si>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</si>
  <si>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</si>
  <si>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</si>
  <si>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</si>
  <si>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</si>
  <si>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</si>
  <si>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</si>
  <si>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</si>
  <si>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</si>
  <si>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</si>
  <si>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</si>
  <si>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</si>
  <si>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</si>
  <si>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</si>
  <si>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</si>
  <si>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</si>
  <si>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</si>
  <si>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</si>
  <si>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</si>
  <si>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</si>
  <si>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</si>
  <si>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</si>
  <si>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</si>
  <si>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</si>
  <si>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</si>
  <si>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</si>
  <si>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</si>
  <si>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</si>
  <si>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</si>
  <si>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</si>
  <si>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</si>
  <si>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</si>
  <si>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</si>
  <si>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</si>
  <si>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</si>
  <si>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</si>
  <si>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</si>
  <si>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</si>
  <si>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</si>
  <si>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</si>
  <si>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</si>
  <si>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</si>
  <si>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</si>
  <si>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</si>
  <si>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</si>
  <si>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</si>
  <si>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</si>
  <si>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</si>
  <si>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</si>
  <si>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</si>
  <si>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</si>
  <si>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</si>
  <si>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</si>
  <si>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</si>
  <si>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</si>
  <si>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</si>
  <si>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</si>
  <si>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</si>
  <si>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</si>
  <si>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</si>
  <si>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</si>
  <si>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</si>
  <si>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</si>
  <si>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</si>
  <si>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</si>
  <si>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</si>
  <si>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</si>
  <si>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</si>
  <si>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</si>
  <si>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</si>
  <si>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</si>
  <si>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</si>
  <si>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</si>
  <si>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</si>
  <si>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</si>
  <si>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</si>
  <si>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</si>
  <si>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</si>
  <si>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</si>
  <si>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</si>
  <si>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</si>
  <si>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</si>
  <si>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</si>
  <si>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</si>
  <si>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</si>
  <si>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</si>
  <si>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</si>
  <si>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</si>
  <si>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</si>
  <si>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</si>
  <si>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</si>
  <si>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</si>
  <si>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</si>
  <si>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</si>
  <si>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</si>
  <si>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</si>
  <si>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</si>
  <si>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</si>
  <si>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</si>
  <si>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</si>
  <si>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</si>
  <si>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</si>
  <si>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</si>
  <si>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</si>
  <si>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</si>
  <si>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</si>
  <si>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</si>
  <si>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</si>
  <si>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</si>
  <si>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</si>
  <si>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</si>
  <si>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</si>
  <si>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</si>
  <si>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</si>
  <si>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</si>
  <si>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</si>
  <si>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</si>
  <si>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</si>
  <si>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</si>
  <si>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</si>
  <si>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</si>
  <si>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</si>
  <si>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</si>
  <si>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</si>
  <si>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</si>
  <si>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</si>
  <si>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</si>
  <si>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</si>
  <si>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</si>
  <si>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</si>
  <si>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</si>
  <si>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</si>
  <si>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</si>
  <si>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</si>
  <si>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</si>
  <si>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</si>
  <si>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</si>
  <si>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</si>
  <si>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</si>
  <si>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</si>
  <si>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</si>
  <si>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</si>
  <si>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</si>
  <si>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</si>
  <si>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</si>
  <si>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</si>
  <si>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</si>
  <si>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</si>
  <si>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</si>
  <si>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</si>
  <si>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</si>
  <si>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</si>
  <si>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</si>
  <si>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</si>
  <si>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</si>
  <si>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</si>
  <si>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</si>
  <si>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</si>
  <si>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</si>
  <si>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</si>
  <si>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</si>
  <si>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</si>
  <si>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</si>
  <si>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</si>
  <si>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</si>
  <si>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</si>
  <si>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</si>
  <si>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</si>
  <si>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</si>
  <si>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</si>
  <si>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</si>
  <si>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</si>
  <si>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</si>
  <si>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</si>
  <si>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</si>
  <si>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</si>
  <si>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</si>
  <si>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</si>
  <si>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</si>
  <si>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</si>
  <si>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</si>
  <si>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</si>
  <si>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</si>
  <si>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</si>
  <si>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</si>
  <si>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</si>
  <si>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</si>
  <si>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</si>
  <si>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</si>
  <si>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</si>
  <si>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</si>
  <si>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</si>
  <si>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</si>
  <si>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</si>
  <si>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</si>
  <si>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</si>
  <si>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</si>
  <si>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</si>
  <si>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</si>
  <si>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</si>
  <si>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</si>
  <si>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</si>
  <si>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</si>
  <si>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</si>
  <si>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</si>
  <si>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</si>
  <si>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</si>
  <si>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</si>
  <si>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</si>
  <si>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</si>
  <si>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</si>
  <si>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</si>
  <si>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</si>
  <si>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</si>
  <si>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</si>
  <si>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</si>
  <si>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</si>
  <si>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</si>
  <si>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</si>
  <si>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</si>
  <si>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</si>
  <si>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</si>
  <si>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</si>
  <si>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</si>
  <si>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</si>
  <si>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</si>
  <si>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</si>
  <si>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</si>
  <si>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</si>
  <si>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</si>
  <si>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</si>
  <si>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</si>
  <si>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</si>
  <si>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</si>
  <si>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</si>
  <si>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</si>
  <si>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</si>
  <si>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</si>
  <si>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</si>
  <si>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</si>
  <si>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</si>
  <si>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</si>
  <si>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</si>
  <si>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</si>
  <si>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</si>
  <si>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</si>
  <si>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</si>
  <si>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</si>
  <si>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</si>
  <si>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</si>
  <si>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</si>
  <si>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</si>
  <si>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</si>
  <si>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</si>
  <si>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</si>
  <si>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</si>
  <si>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</si>
  <si>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</si>
  <si>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</si>
  <si>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</si>
  <si>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</si>
  <si>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</si>
  <si>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</si>
  <si>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</si>
  <si>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</si>
  <si>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</si>
  <si>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</si>
  <si>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</si>
  <si>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</si>
  <si>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</si>
  <si>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</si>
  <si>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</si>
  <si>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</si>
  <si>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</si>
  <si>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</si>
  <si>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</si>
  <si>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</si>
  <si>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</si>
  <si>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</si>
  <si>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</si>
  <si>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</si>
  <si>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</si>
  <si>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</si>
  <si>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</si>
  <si>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</si>
  <si>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</si>
  <si>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</si>
  <si>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</si>
  <si>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</si>
  <si>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</si>
  <si>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</si>
  <si>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</si>
  <si>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</si>
  <si>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</si>
  <si>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</si>
  <si>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</si>
  <si>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</si>
  <si>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</si>
  <si>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</si>
  <si>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</si>
  <si>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</si>
  <si>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</si>
  <si>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</si>
  <si>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</si>
  <si>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</si>
  <si>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</si>
  <si>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</si>
  <si>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</si>
  <si>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</si>
  <si>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</si>
  <si>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</si>
  <si>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</si>
  <si>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</si>
  <si>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</si>
  <si>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</si>
  <si>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</si>
  <si>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</si>
  <si>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</si>
  <si>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</si>
  <si>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</si>
  <si>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</si>
  <si>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</si>
  <si>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</si>
  <si>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</si>
  <si>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</si>
  <si>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</si>
  <si>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</si>
  <si>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</si>
  <si>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</si>
  <si>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</si>
  <si>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</si>
  <si>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</si>
  <si>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</si>
  <si>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</si>
  <si>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</si>
  <si>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</si>
  <si>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</si>
  <si>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</si>
  <si>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</si>
  <si>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</si>
  <si>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</si>
  <si>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</si>
  <si>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</si>
  <si>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</si>
  <si>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</si>
  <si>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</si>
  <si>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</si>
  <si>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</si>
  <si>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</si>
  <si>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</si>
  <si>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</si>
  <si>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</si>
  <si>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</si>
  <si>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</si>
  <si>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</si>
  <si>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</si>
  <si>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</si>
  <si>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</si>
  <si>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</si>
  <si>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</si>
  <si>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</si>
  <si>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</si>
  <si>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</si>
  <si>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</si>
  <si>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</si>
  <si>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</si>
  <si>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</si>
  <si>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</si>
  <si>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</si>
  <si>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</si>
  <si>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</si>
  <si>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</si>
  <si>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</si>
  <si>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</si>
  <si>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</si>
  <si>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</si>
  <si>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</si>
  <si>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</si>
  <si>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</si>
  <si>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</si>
  <si>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</si>
  <si>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</si>
  <si>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</si>
  <si>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</si>
  <si>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</si>
  <si>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</si>
  <si>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</si>
  <si>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</si>
  <si>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</si>
  <si>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</si>
  <si>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</si>
  <si>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</si>
  <si>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</si>
  <si>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</si>
  <si>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</si>
  <si>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</si>
  <si>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</si>
  <si>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</si>
  <si>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</si>
  <si>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</si>
  <si>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</si>
  <si>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</si>
  <si>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</si>
  <si>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</si>
  <si>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</si>
  <si>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</si>
  <si>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</si>
  <si>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</si>
  <si>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</si>
  <si>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</si>
  <si>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</si>
  <si>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</si>
  <si>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</si>
  <si>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</si>
  <si>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</si>
  <si>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</si>
  <si>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</si>
  <si>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</si>
  <si>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</si>
  <si>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</si>
  <si>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</si>
  <si>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</si>
  <si>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</si>
  <si>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</si>
  <si>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</si>
  <si>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</si>
  <si>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</si>
  <si>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</si>
  <si>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</si>
  <si>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</si>
  <si>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</si>
  <si>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</si>
  <si>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</si>
  <si>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</si>
  <si>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</si>
  <si>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</si>
  <si>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</si>
  <si>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</si>
  <si>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</si>
  <si>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</si>
  <si>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</si>
  <si>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</si>
  <si>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</si>
  <si>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</si>
  <si>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</si>
  <si>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</si>
  <si>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</si>
  <si>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</si>
  <si>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</si>
  <si>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</si>
  <si>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</si>
  <si>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</si>
  <si>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</si>
  <si>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</si>
  <si>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</si>
  <si>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</si>
  <si>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</si>
  <si>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</si>
  <si>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</si>
  <si>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</si>
  <si>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</si>
  <si>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</si>
  <si>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</si>
  <si>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</si>
  <si>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</si>
  <si>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</si>
  <si>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</si>
  <si>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</si>
  <si>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</si>
  <si>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</si>
  <si>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</si>
  <si>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</si>
  <si>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</si>
  <si>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</si>
  <si>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</si>
  <si>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</si>
  <si>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</si>
  <si>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</si>
  <si>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</si>
  <si>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</si>
  <si>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</si>
  <si>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</si>
  <si>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</si>
  <si>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</si>
  <si>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</si>
  <si>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</si>
  <si>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</si>
  <si>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</si>
  <si>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</si>
  <si>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</si>
  <si>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</si>
  <si>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</si>
  <si>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</si>
  <si>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</si>
  <si>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</si>
  <si>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</si>
  <si>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</si>
  <si>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</si>
  <si>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</si>
  <si>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</si>
  <si>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</si>
  <si>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</si>
  <si>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</si>
  <si>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</si>
  <si>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</si>
  <si>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</si>
  <si>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</si>
  <si>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</si>
  <si>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</si>
  <si>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</si>
  <si>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</si>
  <si>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</si>
  <si>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</si>
  <si>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</si>
  <si>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</si>
  <si>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</si>
  <si>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</si>
  <si>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</si>
  <si>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</si>
  <si>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</si>
  <si>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</si>
  <si>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</si>
  <si>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</si>
  <si>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</si>
  <si>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</si>
  <si>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</si>
  <si>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</si>
  <si>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</si>
  <si>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</si>
  <si>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</si>
  <si>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</si>
  <si>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</si>
  <si>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</si>
  <si>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</si>
  <si>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</si>
  <si>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</si>
  <si>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</si>
  <si>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</si>
  <si>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</si>
  <si>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</si>
  <si>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</si>
  <si>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</si>
  <si>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</si>
  <si>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</si>
  <si>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</si>
  <si>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</si>
  <si>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</si>
  <si>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</si>
  <si>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</si>
  <si>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</si>
  <si>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</si>
  <si>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</si>
  <si>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</si>
  <si>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</si>
  <si>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</si>
  <si>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</si>
  <si>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</si>
  <si>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</si>
  <si>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</si>
  <si>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</si>
  <si>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</si>
  <si>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</si>
  <si>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</si>
  <si>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</si>
  <si>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</si>
  <si>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</si>
  <si>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</si>
  <si>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</si>
  <si>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</si>
  <si>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</si>
  <si>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</si>
  <si>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</si>
  <si>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</si>
  <si>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</si>
  <si>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</si>
  <si>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</si>
  <si>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</si>
  <si>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</si>
  <si>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</si>
  <si>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</si>
  <si>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</si>
  <si>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</si>
  <si>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</si>
  <si>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</si>
  <si>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</si>
  <si>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</si>
  <si>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</si>
  <si>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</si>
  <si>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</si>
  <si>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</si>
  <si>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</si>
  <si>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</si>
  <si>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</si>
  <si>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</si>
  <si>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</si>
  <si>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</si>
  <si>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</si>
  <si>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</si>
  <si>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</si>
  <si>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</si>
  <si>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</si>
  <si>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</si>
  <si>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</si>
  <si>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</si>
  <si>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</si>
  <si>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</si>
  <si>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</si>
  <si>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</si>
  <si>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</si>
  <si>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</si>
  <si>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</si>
  <si>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</si>
  <si>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</si>
  <si>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</si>
  <si>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</si>
  <si>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</si>
  <si>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</si>
  <si>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</si>
  <si>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</si>
  <si>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</si>
  <si>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</si>
  <si>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</si>
  <si>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</si>
  <si>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</si>
  <si>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</si>
  <si>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</si>
  <si>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</si>
  <si>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</si>
  <si>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</si>
  <si>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</si>
  <si>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</si>
  <si>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</si>
  <si>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</si>
  <si>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</si>
  <si>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</si>
  <si>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</si>
  <si>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</si>
  <si>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</si>
  <si>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</si>
  <si>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</si>
  <si>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</si>
  <si>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</si>
  <si>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</si>
  <si>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</si>
  <si>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</si>
  <si>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</si>
  <si>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</si>
  <si>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</si>
  <si>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</si>
  <si>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</si>
  <si>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</si>
  <si>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</si>
  <si>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</si>
  <si>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</si>
  <si>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</si>
  <si>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</si>
  <si>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</si>
  <si>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</si>
  <si>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</si>
  <si>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</si>
  <si>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</si>
  <si>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</si>
  <si>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</si>
  <si>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</si>
  <si>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</si>
  <si>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</si>
  <si>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</si>
  <si>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</si>
  <si>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</si>
  <si>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</si>
  <si>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</si>
  <si>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</si>
  <si>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</si>
  <si>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</si>
  <si>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</si>
  <si>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</si>
  <si>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</si>
  <si>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</si>
  <si>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</si>
  <si>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</si>
  <si>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</si>
  <si>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</si>
  <si>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</si>
  <si>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</si>
  <si>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</si>
  <si>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</si>
  <si>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</si>
  <si>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</si>
  <si>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</si>
  <si>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</si>
  <si>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</si>
  <si>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</si>
  <si>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</si>
  <si>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</si>
  <si>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</si>
  <si>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</si>
  <si>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</si>
  <si>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</si>
  <si>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</si>
  <si>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</si>
  <si>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</si>
  <si>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</si>
  <si>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</si>
  <si>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</si>
  <si>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</si>
  <si>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</si>
  <si>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</si>
  <si>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</si>
  <si>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</si>
  <si>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</si>
  <si>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</si>
  <si>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</si>
  <si>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</si>
  <si>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</si>
  <si>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</si>
  <si>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</si>
  <si>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</si>
  <si>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</si>
  <si>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</si>
  <si>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</si>
  <si>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</si>
  <si>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</si>
  <si>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</si>
  <si>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</si>
  <si>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</si>
  <si>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</si>
  <si>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</si>
  <si>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</si>
  <si>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</si>
  <si>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</si>
  <si>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</si>
  <si>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</si>
  <si>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</si>
  <si>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</si>
  <si>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</si>
  <si>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</si>
  <si>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</si>
  <si>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</si>
  <si>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</si>
  <si>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</si>
  <si>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</si>
  <si>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</si>
  <si>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</si>
  <si>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</si>
  <si>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</si>
  <si>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</si>
  <si>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</si>
  <si>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</si>
  <si>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</si>
  <si>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</si>
  <si>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</si>
  <si>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</si>
  <si>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</si>
  <si>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</si>
  <si>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</si>
  <si>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</si>
  <si>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</si>
  <si>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</si>
  <si>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</si>
  <si>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</si>
  <si>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</si>
  <si>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</si>
  <si>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</si>
  <si>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</si>
  <si>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</si>
  <si>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</si>
  <si>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</si>
  <si>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</si>
  <si>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</si>
  <si>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</si>
  <si>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</si>
  <si>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</si>
  <si>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</si>
  <si>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</si>
  <si>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</si>
  <si>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</si>
  <si>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</si>
  <si>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</si>
  <si>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</si>
  <si>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</si>
  <si>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</si>
  <si>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</si>
  <si>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</si>
  <si>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</si>
  <si>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</si>
  <si>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</si>
  <si>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</si>
  <si>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</si>
  <si>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</si>
  <si>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</si>
  <si>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</si>
  <si>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</si>
  <si>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</si>
  <si>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</si>
  <si>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</si>
  <si>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</si>
  <si>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</si>
  <si>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</si>
  <si>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</si>
  <si>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</si>
  <si>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</si>
  <si>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</si>
  <si>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</si>
  <si>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</si>
  <si>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</si>
  <si>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</si>
  <si>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</si>
  <si>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</si>
  <si>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</si>
  <si>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</si>
  <si>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</si>
  <si>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</si>
  <si>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</si>
  <si>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</si>
  <si>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</si>
  <si>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</si>
  <si>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</si>
  <si>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</si>
  <si>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</si>
  <si>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</si>
  <si>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</si>
  <si>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</si>
  <si>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</si>
  <si>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</si>
  <si>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</si>
  <si>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</si>
  <si>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</si>
  <si>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</si>
  <si>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</si>
  <si>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</si>
  <si>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</si>
  <si>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</si>
  <si>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</si>
  <si>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</si>
  <si>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</si>
  <si>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</si>
  <si>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</si>
  <si>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</si>
  <si>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</si>
  <si>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</si>
  <si>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</si>
  <si>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</si>
  <si>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</si>
  <si>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</si>
  <si>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</si>
  <si>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</si>
  <si>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</si>
  <si>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</si>
  <si>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</si>
  <si>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</si>
  <si>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</si>
  <si>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</si>
  <si>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</si>
  <si>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</si>
  <si>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</si>
  <si>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</si>
  <si>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</si>
  <si>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</si>
  <si>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</si>
  <si>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</si>
  <si>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</si>
  <si>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</si>
  <si>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</si>
  <si>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</si>
  <si>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</si>
  <si>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</si>
  <si>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</si>
  <si>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</si>
  <si>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</si>
  <si>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</si>
  <si>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</si>
  <si>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</si>
  <si>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</si>
  <si>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</si>
  <si>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</si>
  <si>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</si>
  <si>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</si>
  <si>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</si>
  <si>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</si>
  <si>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</si>
  <si>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</si>
  <si>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</si>
  <si>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</si>
  <si>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</si>
  <si>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</si>
  <si>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</si>
  <si>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</si>
  <si>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</si>
  <si>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</si>
  <si>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</si>
  <si>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</si>
  <si>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</si>
  <si>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</si>
  <si>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</si>
  <si>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</si>
  <si>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</si>
  <si>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</si>
  <si>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</si>
  <si>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</si>
  <si>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</si>
  <si>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</si>
  <si>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</si>
  <si>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</si>
  <si>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</si>
  <si>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</si>
  <si>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</si>
  <si>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</si>
  <si>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</si>
  <si>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</si>
  <si>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</si>
  <si>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</si>
  <si>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</si>
  <si>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</si>
  <si>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</si>
  <si>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</si>
  <si>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</si>
  <si>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</si>
  <si>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</si>
  <si>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</si>
  <si>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</si>
  <si>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</si>
  <si>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</si>
  <si>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</si>
  <si>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</si>
  <si>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</si>
  <si>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</si>
  <si>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</si>
  <si>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</si>
  <si>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</si>
  <si>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</si>
  <si>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</si>
  <si>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</si>
  <si>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</si>
  <si>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</si>
  <si>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</si>
  <si>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</si>
  <si>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</si>
  <si>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</si>
  <si>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</si>
  <si>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</si>
  <si>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</si>
  <si>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</si>
  <si>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</si>
  <si>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</si>
  <si>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</si>
  <si>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</si>
  <si>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</si>
  <si>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</si>
  <si>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</si>
  <si>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</si>
  <si>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</si>
  <si>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</si>
  <si>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</si>
  <si>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</si>
  <si>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</si>
  <si>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</si>
  <si>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</si>
  <si>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</si>
  <si>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</si>
  <si>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</si>
  <si>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</si>
  <si>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</si>
  <si>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</si>
  <si>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</si>
  <si>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</si>
  <si>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</si>
  <si>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</si>
  <si>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</si>
  <si>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</si>
  <si>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</si>
  <si>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</si>
  <si>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</si>
  <si>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</si>
  <si>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</si>
  <si>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</si>
  <si>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</si>
  <si>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</si>
  <si>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</si>
  <si>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</si>
  <si>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</si>
  <si>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</si>
  <si>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</si>
  <si>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</si>
  <si>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</si>
  <si>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</si>
  <si>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</si>
  <si>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</si>
  <si>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</si>
  <si>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</si>
  <si>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</si>
  <si>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</si>
  <si>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</si>
  <si>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</si>
  <si>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</si>
  <si>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</si>
  <si>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</si>
  <si>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</si>
  <si>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</si>
  <si>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</si>
  <si>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</si>
  <si>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</si>
  <si>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</si>
  <si>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</si>
  <si>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</si>
  <si>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</si>
  <si>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</si>
  <si>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</si>
  <si>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</si>
  <si>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</si>
  <si>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</si>
  <si>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</si>
  <si>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</si>
  <si>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</si>
  <si>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</si>
  <si>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</si>
  <si>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</si>
  <si>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</si>
  <si>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</si>
  <si>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</si>
  <si>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</si>
  <si>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</si>
  <si>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</si>
  <si>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</si>
  <si>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</si>
  <si>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</si>
  <si>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</si>
  <si>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</si>
  <si>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</si>
  <si>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</si>
  <si>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</si>
  <si>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</si>
  <si>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</si>
  <si>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</si>
  <si>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</si>
  <si>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</si>
  <si>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</si>
  <si>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</si>
  <si>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</si>
  <si>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</si>
  <si>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</si>
  <si>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</si>
  <si>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</si>
  <si>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</si>
  <si>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</si>
  <si>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</si>
  <si>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</si>
  <si>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</si>
  <si>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</si>
  <si>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</si>
  <si>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</si>
  <si>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</si>
  <si>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</si>
  <si>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</si>
  <si>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</si>
  <si>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</si>
  <si>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</si>
  <si>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</si>
  <si>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</si>
  <si>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</si>
  <si>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</si>
  <si>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</si>
  <si>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</si>
  <si>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</si>
  <si>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</si>
  <si>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</si>
  <si>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</si>
  <si>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</si>
  <si>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</si>
  <si>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</si>
  <si>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</si>
  <si>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</si>
  <si>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</si>
  <si>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</si>
  <si>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</si>
  <si>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</si>
  <si>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</si>
  <si>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</si>
  <si>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</si>
  <si>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</si>
  <si>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</si>
  <si>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</si>
  <si>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</si>
  <si>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</si>
  <si>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</si>
  <si>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</si>
  <si>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</si>
  <si>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</si>
  <si>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</si>
  <si>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</si>
  <si>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</si>
  <si>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</si>
  <si>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</si>
  <si>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</si>
  <si>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</si>
  <si>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</si>
  <si>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</si>
  <si>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</si>
  <si>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</si>
  <si>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</si>
  <si>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</si>
  <si>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</si>
  <si>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</si>
  <si>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</si>
  <si>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</si>
  <si>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</si>
  <si>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</si>
  <si>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</si>
  <si>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</si>
  <si>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</si>
  <si>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</si>
  <si>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</si>
  <si>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</si>
  <si>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</si>
  <si>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</si>
  <si>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</si>
  <si>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</si>
  <si>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</si>
  <si>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</si>
  <si>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</si>
  <si>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</si>
  <si>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</si>
  <si>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</si>
  <si>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</si>
  <si>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</si>
  <si>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</si>
  <si>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</si>
  <si>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</si>
  <si>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</si>
  <si>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</si>
  <si>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</si>
  <si>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</si>
  <si>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</si>
  <si>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</si>
  <si>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</si>
  <si>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</si>
  <si>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</si>
  <si>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</si>
  <si>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</si>
  <si>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</si>
  <si>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</si>
  <si>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</si>
  <si>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</si>
  <si>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</si>
  <si>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</si>
  <si>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</si>
  <si>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</si>
  <si>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</si>
  <si>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</si>
  <si>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</si>
  <si>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</si>
  <si>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</si>
  <si>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</si>
  <si>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</si>
  <si>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</si>
  <si>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</si>
  <si>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</si>
  <si>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</si>
  <si>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</si>
  <si>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</si>
  <si>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</si>
  <si>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</si>
  <si>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</si>
  <si>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</si>
  <si>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</si>
  <si>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</si>
  <si>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</si>
  <si>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</si>
  <si>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</si>
  <si>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</si>
  <si>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</si>
  <si>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</si>
  <si>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</si>
  <si>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</si>
  <si>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</si>
  <si>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</si>
  <si>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</si>
  <si>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</si>
  <si>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</si>
  <si>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</si>
  <si>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</si>
  <si>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</si>
  <si>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</si>
  <si>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</si>
  <si>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</si>
  <si>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</si>
  <si>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</si>
  <si>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</si>
  <si>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</si>
  <si>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</si>
  <si>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</si>
  <si>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</si>
  <si>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</si>
  <si>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</si>
  <si>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</si>
  <si>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</si>
  <si>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</si>
  <si>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</si>
  <si>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</si>
  <si>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</si>
  <si>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</si>
  <si>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</si>
  <si>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</si>
  <si>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</si>
  <si>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</si>
  <si>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</si>
  <si>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</si>
  <si>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</si>
  <si>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</si>
  <si>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</si>
  <si>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</si>
  <si>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</si>
  <si>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</si>
  <si>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</si>
  <si>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</si>
  <si>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</si>
  <si>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</si>
  <si>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</si>
  <si>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</si>
  <si>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</si>
  <si>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</si>
  <si>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</si>
  <si>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</si>
  <si>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</si>
  <si>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</si>
  <si>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</si>
  <si>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</si>
  <si>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</si>
  <si>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</si>
  <si>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</si>
  <si>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</si>
  <si>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</si>
  <si>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</si>
  <si>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</si>
  <si>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</si>
  <si>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</si>
  <si>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</si>
  <si>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</si>
  <si>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</si>
  <si>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</si>
  <si>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</si>
  <si>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</si>
  <si>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</si>
  <si>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</si>
  <si>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</si>
  <si>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</si>
  <si>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</si>
  <si>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</si>
  <si>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</si>
  <si>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</si>
  <si>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</si>
  <si>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</si>
  <si>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</si>
  <si>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</si>
  <si>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</si>
  <si>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</si>
  <si>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</si>
  <si>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</si>
  <si>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</si>
  <si>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</si>
  <si>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</si>
  <si>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</si>
  <si>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</si>
  <si>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</si>
  <si>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</si>
  <si>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</si>
  <si>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</si>
  <si>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</si>
  <si>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</si>
  <si>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</si>
  <si>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</si>
  <si>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</si>
  <si>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</si>
  <si>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</si>
  <si>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</si>
  <si>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</si>
  <si>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</si>
  <si>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</si>
  <si>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</si>
  <si>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</si>
  <si>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</si>
  <si>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</si>
  <si>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</si>
  <si>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</si>
  <si>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</si>
  <si>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</si>
  <si>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</si>
  <si>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</si>
  <si>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</si>
  <si>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</si>
  <si>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</si>
  <si>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</si>
  <si>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</si>
  <si>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</si>
  <si>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</si>
  <si>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</si>
  <si>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</si>
  <si>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</si>
  <si>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</si>
  <si>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</si>
  <si>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</si>
  <si>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</si>
  <si>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</si>
  <si>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</si>
  <si>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</si>
  <si>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</si>
  <si>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</si>
  <si>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</si>
  <si>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</si>
  <si>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</si>
  <si>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</si>
  <si>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</si>
  <si>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</si>
  <si>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</si>
  <si>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</si>
  <si>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</si>
  <si>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</si>
  <si>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</si>
  <si>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</si>
  <si>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</si>
  <si>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</si>
  <si>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</si>
  <si>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</si>
  <si>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</si>
  <si>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</si>
  <si>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</si>
  <si>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</si>
  <si>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</si>
  <si>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</si>
  <si>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</si>
  <si>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</si>
  <si>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</si>
  <si>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</si>
  <si>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</si>
  <si>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</si>
  <si>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</si>
  <si>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</si>
  <si>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</si>
  <si>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</si>
  <si>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</si>
  <si>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</si>
  <si>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</si>
  <si>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</si>
  <si>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</si>
  <si>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</si>
  <si>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</si>
  <si>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</si>
  <si>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</si>
  <si>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</si>
  <si>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</si>
  <si>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</si>
  <si>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</si>
  <si>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</si>
  <si>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</si>
  <si>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</si>
  <si>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</si>
  <si>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</si>
  <si>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</si>
  <si>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</si>
  <si>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</si>
  <si>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</si>
  <si>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</si>
  <si>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</si>
  <si>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</si>
  <si>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</si>
  <si>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</si>
  <si>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</si>
  <si>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</si>
  <si>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</si>
  <si>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</si>
  <si>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</si>
  <si>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</si>
  <si>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</si>
  <si>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</si>
  <si>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</si>
  <si>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</si>
  <si>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</si>
  <si>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</si>
  <si>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</si>
  <si>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</si>
  <si>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</si>
  <si>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</si>
  <si>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</si>
  <si>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</si>
  <si>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</si>
  <si>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</si>
  <si>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</si>
  <si>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</si>
  <si>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</si>
  <si>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</si>
  <si>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</si>
  <si>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</si>
  <si>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</si>
  <si>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</si>
  <si>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</si>
  <si>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</si>
  <si>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</si>
  <si>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</si>
  <si>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</si>
  <si>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</si>
  <si>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</si>
  <si>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</si>
  <si>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</si>
  <si>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</si>
  <si>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</si>
  <si>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</si>
  <si>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</si>
  <si>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</si>
  <si>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</si>
  <si>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</si>
  <si>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</si>
  <si>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</si>
  <si>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</si>
  <si>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</si>
  <si>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</si>
  <si>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</si>
  <si>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</si>
  <si>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</si>
  <si>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</si>
  <si>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</si>
  <si>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</si>
  <si>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</si>
  <si>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</si>
  <si>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</si>
  <si>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</si>
  <si>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</si>
  <si>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</si>
  <si>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</si>
  <si>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</si>
  <si>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</si>
  <si>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</si>
  <si>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</si>
  <si>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</si>
  <si>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</si>
  <si>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</si>
  <si>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</si>
  <si>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</si>
  <si>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</si>
  <si>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</si>
  <si>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</si>
  <si>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</si>
  <si>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</si>
  <si>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</si>
  <si>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</si>
  <si>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</si>
  <si>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</si>
  <si>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</si>
  <si>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</si>
  <si>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</si>
  <si>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</si>
  <si>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</si>
  <si>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</si>
  <si>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</si>
  <si>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</si>
  <si>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</si>
  <si>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</si>
  <si>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</si>
  <si>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</si>
  <si>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</si>
  <si>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</si>
  <si>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</si>
  <si>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</si>
  <si>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</si>
  <si>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</si>
  <si>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</si>
  <si>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</si>
  <si>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</si>
  <si>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</si>
  <si>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</si>
  <si>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</si>
  <si>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</si>
  <si>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</si>
  <si>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</si>
  <si>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</si>
  <si>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</si>
  <si>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</si>
  <si>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</si>
  <si>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</si>
  <si>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</si>
  <si>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</si>
  <si>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</si>
  <si>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</si>
  <si>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</si>
  <si>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</si>
  <si>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</si>
  <si>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</si>
  <si>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</si>
  <si>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</si>
  <si>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</si>
  <si>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</si>
  <si>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</si>
  <si>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</si>
  <si>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</si>
  <si>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</si>
  <si>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</si>
  <si>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</si>
  <si>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</si>
  <si>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</si>
  <si>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</si>
  <si>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</si>
  <si>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</si>
  <si>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</si>
  <si>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</si>
  <si>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</si>
  <si>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</si>
  <si>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</si>
  <si>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</si>
  <si>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</si>
  <si>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</si>
  <si>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</si>
  <si>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</si>
  <si>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</si>
  <si>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</si>
  <si>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</si>
  <si>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</si>
  <si>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</si>
  <si>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</si>
  <si>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</si>
  <si>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</si>
  <si>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</si>
  <si>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</si>
  <si>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</si>
  <si>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</si>
  <si>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</si>
  <si>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</si>
  <si>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</si>
  <si>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</si>
  <si>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</si>
  <si>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</si>
  <si>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</si>
  <si>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</si>
  <si>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</si>
  <si>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</si>
  <si>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</si>
  <si>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</si>
  <si>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</si>
  <si>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</si>
  <si>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</si>
  <si>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</si>
  <si>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</si>
  <si>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</si>
  <si>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</si>
  <si>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</si>
  <si>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</si>
  <si>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</si>
  <si>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</si>
  <si>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</si>
  <si>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</si>
  <si>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</si>
  <si>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</si>
  <si>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</si>
  <si>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</si>
  <si>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</si>
  <si>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</si>
  <si>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</si>
  <si>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</si>
  <si>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</si>
  <si>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</si>
  <si>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</si>
  <si>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</si>
  <si>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</si>
  <si>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</si>
  <si>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</si>
  <si>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</si>
  <si>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</si>
  <si>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</si>
  <si>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</si>
  <si>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</si>
  <si>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</si>
  <si>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</si>
  <si>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</si>
  <si>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</si>
  <si>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</si>
  <si>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</si>
  <si>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</si>
  <si>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</si>
  <si>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</si>
  <si>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</si>
  <si>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</si>
  <si>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</si>
  <si>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</si>
  <si>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</si>
  <si>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</si>
  <si>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</si>
  <si>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</si>
  <si>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</si>
  <si>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</si>
  <si>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</si>
  <si>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</si>
  <si>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</si>
  <si>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</si>
  <si>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</si>
  <si>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</si>
  <si>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</si>
  <si>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</si>
  <si>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</si>
  <si>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</si>
  <si>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</si>
  <si>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</si>
  <si>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</si>
  <si>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</si>
  <si>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</si>
  <si>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</si>
  <si>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</si>
  <si>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</si>
  <si>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</si>
  <si>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</si>
  <si>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</si>
  <si>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</si>
  <si>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</si>
  <si>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</si>
  <si>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</si>
  <si>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</si>
  <si>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</si>
  <si>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</si>
  <si>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</si>
  <si>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</si>
  <si>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</si>
  <si>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</si>
  <si>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</si>
  <si>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</si>
  <si>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</si>
  <si>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</si>
  <si>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</si>
  <si>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</si>
  <si>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</si>
  <si>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</si>
  <si>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</si>
  <si>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</si>
  <si>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</si>
  <si>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</si>
  <si>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</si>
  <si>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</si>
  <si>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</si>
  <si>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</si>
  <si>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</si>
  <si>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</si>
  <si>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</si>
  <si>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</si>
  <si>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</si>
  <si>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</si>
  <si>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</si>
  <si>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</si>
  <si>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</si>
  <si>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</si>
  <si>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</si>
  <si>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</si>
  <si>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</si>
  <si>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</si>
  <si>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</si>
  <si>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</si>
  <si>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</si>
  <si>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</si>
  <si>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</si>
  <si>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</si>
  <si>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</si>
  <si>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</si>
  <si>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</si>
  <si>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</si>
  <si>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</si>
  <si>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</si>
  <si>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</si>
  <si>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</si>
  <si>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</si>
  <si>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</si>
  <si>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</si>
  <si>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</si>
  <si>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</si>
  <si>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</si>
  <si>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</si>
  <si>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</si>
  <si>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</si>
  <si>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</si>
  <si>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</si>
  <si>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</si>
  <si>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</si>
  <si>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</si>
  <si>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</si>
  <si>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</si>
  <si>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</si>
  <si>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</si>
  <si>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</si>
  <si>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</si>
  <si>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</si>
  <si>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</si>
  <si>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</si>
  <si>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</si>
  <si>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</si>
  <si>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</si>
  <si>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</si>
  <si>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</si>
  <si>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</si>
  <si>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</si>
  <si>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</si>
  <si>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</si>
  <si>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</si>
  <si>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</si>
  <si>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</si>
  <si>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</si>
  <si>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</si>
  <si>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</si>
  <si>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</si>
  <si>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</si>
  <si>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</si>
  <si>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</si>
  <si>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</si>
  <si>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</si>
  <si>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</si>
  <si>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</si>
  <si>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</si>
  <si>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</si>
  <si>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</si>
  <si>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</si>
  <si>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</si>
  <si>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</si>
  <si>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</si>
  <si>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</si>
  <si>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</si>
  <si>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</si>
  <si>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</si>
  <si>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</si>
  <si>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</si>
  <si>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</si>
  <si>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</si>
  <si>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</si>
  <si>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</si>
  <si>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</si>
  <si>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</si>
  <si>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</si>
  <si>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</si>
  <si>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</si>
  <si>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</si>
  <si>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</si>
  <si>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</si>
  <si>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</si>
  <si>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</si>
  <si>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</si>
  <si>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</si>
  <si>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</si>
  <si>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</si>
  <si>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</si>
  <si>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</si>
  <si>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</si>
  <si>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</si>
  <si>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</si>
  <si>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</si>
  <si>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</si>
  <si>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</si>
  <si>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</si>
  <si>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</si>
  <si>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</si>
  <si>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</si>
  <si>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</si>
  <si>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</si>
  <si>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</si>
  <si>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</si>
  <si>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</si>
  <si>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</si>
  <si>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</si>
  <si>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</si>
  <si>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</si>
  <si>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</si>
  <si>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</si>
  <si>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</si>
  <si>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</si>
  <si>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</si>
  <si>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</si>
  <si>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</si>
  <si>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</si>
  <si>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</si>
  <si>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</si>
  <si>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</si>
  <si>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</si>
  <si>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</si>
  <si>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</si>
  <si>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</si>
  <si>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</si>
  <si>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</si>
  <si>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</si>
  <si>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</si>
  <si>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</si>
  <si>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</si>
  <si>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</si>
  <si>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</si>
  <si>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</si>
  <si>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</si>
  <si>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</si>
  <si>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</si>
  <si>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</si>
  <si>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</si>
  <si>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</si>
  <si>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</si>
  <si>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</si>
  <si>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</si>
  <si>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</si>
  <si>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</si>
  <si>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</si>
  <si>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</si>
  <si>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</si>
  <si>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</si>
  <si>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</si>
  <si>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</si>
  <si>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</si>
  <si>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</si>
  <si>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</si>
  <si>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</si>
  <si>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</si>
  <si>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</si>
  <si>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</si>
  <si>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</si>
  <si>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</si>
  <si>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</si>
  <si>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</si>
  <si>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</si>
  <si>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</si>
  <si>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</si>
  <si>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</si>
  <si>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</si>
  <si>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</si>
  <si>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</si>
  <si>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</si>
  <si>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</si>
  <si>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</si>
  <si>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</si>
  <si>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</si>
  <si>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</si>
  <si>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</si>
  <si>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</si>
  <si>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</si>
  <si>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</si>
  <si>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</si>
  <si>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</si>
  <si>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</si>
  <si>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</si>
  <si>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</si>
  <si>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</si>
  <si>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</si>
  <si>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</si>
  <si>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</si>
  <si>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</si>
  <si>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</si>
  <si>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</si>
  <si>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</si>
  <si>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</si>
  <si>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</si>
  <si>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</si>
  <si>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</si>
  <si>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</si>
  <si>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</si>
  <si>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</si>
  <si>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</si>
  <si>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</si>
  <si>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</si>
  <si>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</si>
  <si>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</si>
  <si>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</si>
  <si>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</si>
  <si>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</si>
  <si>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</si>
  <si>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</si>
  <si>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</si>
  <si>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</si>
  <si>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</si>
  <si>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</si>
  <si>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</si>
  <si>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</si>
  <si>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</si>
  <si>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</si>
  <si>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</si>
  <si>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</si>
  <si>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</si>
  <si>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</si>
  <si>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</si>
  <si>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</si>
  <si>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</si>
  <si>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</si>
  <si>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</si>
  <si>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</si>
  <si>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</si>
  <si>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</si>
  <si>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</si>
  <si>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</si>
  <si>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</si>
  <si>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</si>
  <si>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</si>
  <si>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</si>
  <si>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</si>
  <si>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</si>
  <si>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</si>
  <si>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</si>
  <si>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</si>
  <si>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</si>
  <si>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</si>
  <si>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</si>
  <si>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</si>
  <si>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</si>
  <si>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</si>
  <si>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</si>
  <si>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</si>
  <si>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</si>
  <si>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</si>
  <si>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</si>
  <si>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</si>
  <si>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</si>
  <si>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</si>
  <si>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</si>
  <si>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</si>
  <si>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</si>
  <si>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</si>
  <si>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</si>
  <si>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</si>
  <si>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</si>
  <si>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</si>
  <si>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</si>
  <si>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</si>
  <si>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</si>
  <si>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</si>
  <si>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</si>
  <si>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</si>
  <si>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</si>
  <si>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</si>
  <si>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</si>
  <si>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</si>
  <si>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</si>
  <si>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</si>
  <si>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</si>
  <si>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</si>
  <si>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</si>
  <si>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</si>
  <si>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</si>
  <si>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</si>
  <si>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</si>
  <si>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</si>
  <si>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</si>
  <si>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</si>
  <si>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</si>
  <si>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</si>
  <si>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</si>
  <si>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</si>
  <si>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</si>
  <si>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</si>
  <si>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</si>
  <si>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</si>
  <si>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</si>
  <si>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</si>
  <si>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</si>
  <si>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</si>
  <si>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</si>
  <si>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</si>
  <si>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</si>
  <si>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</si>
  <si>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</si>
  <si>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</si>
  <si>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</si>
  <si>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</si>
  <si>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</si>
  <si>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</si>
  <si>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</si>
  <si>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</si>
  <si>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</si>
  <si>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</si>
  <si>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</si>
  <si>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</si>
  <si>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</si>
  <si>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</si>
  <si>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</si>
  <si>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</si>
  <si>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</si>
  <si>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</si>
  <si>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</si>
  <si>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</si>
  <si>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</si>
  <si>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</si>
  <si>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</si>
  <si>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</si>
  <si>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</si>
  <si>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</si>
  <si>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</si>
  <si>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</si>
  <si>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</si>
  <si>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</si>
  <si>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</si>
  <si>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</si>
  <si>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</si>
  <si>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</si>
  <si>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</si>
  <si>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</si>
  <si>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</si>
  <si>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</si>
  <si>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</si>
  <si>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</si>
  <si>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</si>
  <si>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</si>
  <si>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</si>
  <si>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</si>
  <si>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</si>
  <si>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</si>
  <si>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</si>
  <si>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</si>
  <si>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</si>
  <si>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</si>
  <si>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</si>
  <si>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</si>
  <si>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</si>
  <si>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</si>
  <si>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</si>
  <si>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</si>
  <si>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</si>
  <si>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</si>
  <si>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</si>
  <si>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</si>
  <si>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</si>
  <si>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</si>
  <si>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</si>
  <si>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</si>
  <si>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</si>
  <si>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</si>
  <si>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</si>
  <si>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</si>
  <si>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</si>
  <si>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</si>
  <si>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</si>
  <si>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</si>
  <si>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</si>
  <si>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</si>
  <si>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</si>
  <si>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</si>
  <si>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</si>
  <si>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</si>
  <si>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</si>
  <si>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</si>
  <si>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</si>
  <si>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</si>
  <si>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</si>
  <si>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</si>
  <si>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</si>
  <si>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</si>
  <si>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</si>
  <si>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</si>
  <si>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</si>
  <si>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</si>
  <si>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</si>
  <si>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</si>
  <si>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</si>
  <si>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</si>
  <si>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</si>
  <si>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</si>
  <si>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</si>
  <si>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</si>
  <si>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</si>
  <si>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</si>
  <si>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</si>
  <si>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</si>
  <si>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</si>
  <si>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</si>
  <si>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</si>
  <si>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</si>
  <si>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</si>
  <si>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</si>
  <si>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</si>
  <si>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</si>
  <si>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</si>
  <si>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</si>
  <si>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</si>
  <si>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</si>
  <si>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</si>
  <si>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</si>
  <si>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</si>
  <si>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</si>
  <si>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</si>
  <si>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</si>
  <si>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</si>
  <si>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</si>
  <si>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</si>
  <si>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</si>
  <si>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</si>
  <si>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</si>
  <si>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</si>
  <si>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</si>
  <si>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</si>
  <si>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</si>
  <si>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</si>
  <si>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</si>
  <si>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</si>
  <si>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</si>
  <si>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</si>
  <si>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</si>
  <si>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</si>
  <si>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</si>
  <si>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</si>
  <si>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</si>
  <si>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</si>
  <si>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</si>
  <si>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</si>
  <si>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</si>
  <si>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</si>
  <si>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</si>
  <si>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</si>
  <si>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</si>
  <si>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</si>
  <si>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</si>
  <si>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</si>
  <si>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</si>
  <si>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</si>
  <si>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</si>
  <si>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</si>
  <si>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</si>
  <si>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</si>
  <si>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</si>
  <si>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</si>
  <si>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</si>
  <si>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</si>
  <si>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</si>
  <si>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</si>
  <si>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</si>
  <si>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</si>
  <si>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</si>
  <si>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</si>
  <si>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</si>
  <si>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</si>
  <si>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</si>
  <si>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</si>
  <si>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</si>
  <si>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</si>
  <si>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</si>
  <si>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</si>
  <si>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</si>
  <si>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</si>
  <si>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</si>
  <si>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</si>
  <si>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</si>
  <si>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</si>
  <si>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</si>
  <si>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</si>
  <si>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</si>
  <si>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</si>
  <si>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</si>
  <si>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</si>
  <si>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</si>
  <si>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</si>
  <si>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</si>
  <si>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</si>
  <si>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</si>
  <si>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</si>
  <si>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</si>
  <si>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</si>
  <si>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</si>
  <si>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</si>
  <si>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</si>
  <si>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</si>
  <si>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</si>
  <si>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</si>
  <si>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</si>
  <si>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</si>
  <si>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</si>
  <si>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</si>
  <si>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</si>
  <si>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</si>
  <si>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</si>
  <si>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</si>
  <si>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</si>
  <si>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</si>
  <si>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</si>
  <si>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</si>
  <si>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</si>
  <si>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</si>
  <si>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</si>
  <si>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</si>
  <si>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</si>
  <si>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</si>
  <si>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</si>
  <si>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</si>
  <si>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</si>
  <si>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</si>
  <si>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</si>
  <si>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</si>
  <si>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</si>
  <si>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</si>
  <si>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</si>
  <si>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</si>
  <si>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</si>
  <si>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</si>
  <si>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</si>
  <si>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</si>
  <si>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</si>
  <si>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</si>
  <si>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</si>
  <si>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</si>
  <si>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</si>
  <si>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</si>
  <si>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</si>
  <si>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</si>
  <si>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</si>
  <si>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</si>
  <si>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</si>
  <si>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</si>
  <si>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</si>
  <si>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</si>
  <si>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</si>
  <si>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</si>
  <si>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</si>
  <si>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</si>
  <si>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</si>
  <si>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</si>
  <si>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</si>
  <si>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</si>
  <si>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</si>
  <si>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</si>
  <si>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</si>
  <si>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</si>
  <si>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</si>
  <si>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</si>
  <si>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</si>
  <si>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</si>
  <si>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</si>
  <si>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</si>
  <si>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</si>
  <si>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</si>
  <si>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</si>
  <si>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</si>
  <si>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</si>
  <si>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</si>
  <si>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</si>
  <si>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</si>
  <si>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</si>
  <si>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</si>
  <si>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</si>
  <si>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</si>
  <si>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</si>
  <si>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</si>
  <si>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</si>
  <si>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</si>
  <si>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</si>
  <si>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</si>
  <si>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</si>
  <si>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</si>
  <si>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</si>
  <si>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</si>
  <si>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</si>
  <si>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</si>
  <si>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</si>
  <si>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</si>
  <si>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</si>
  <si>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</si>
  <si>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</si>
  <si>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</si>
  <si>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</si>
  <si>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</si>
  <si>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</si>
  <si>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</si>
  <si>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</si>
  <si>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</si>
  <si>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</si>
  <si>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</si>
  <si>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</si>
  <si>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</si>
  <si>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</si>
  <si>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</si>
  <si>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</si>
  <si>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</si>
  <si>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</si>
  <si>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</si>
  <si>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</si>
  <si>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</si>
  <si>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</si>
  <si>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</si>
  <si>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</si>
  <si>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</si>
  <si>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</si>
  <si>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</si>
  <si>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</si>
  <si>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</si>
  <si>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</si>
  <si>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</si>
  <si>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</si>
  <si>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</si>
  <si>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</si>
  <si>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</si>
  <si>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</si>
  <si>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</si>
  <si>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</si>
  <si>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</si>
  <si>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</si>
  <si>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</si>
  <si>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</si>
  <si>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</si>
  <si>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</si>
  <si>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</si>
  <si>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</si>
  <si>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</si>
  <si>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</si>
  <si>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</si>
  <si>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</si>
  <si>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</si>
  <si>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</si>
  <si>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</si>
  <si>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</si>
  <si>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</si>
  <si>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</si>
  <si>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</si>
  <si>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</si>
  <si>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</si>
  <si>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</si>
  <si>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</si>
  <si>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</si>
  <si>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</si>
  <si>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</si>
  <si>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</si>
  <si>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</si>
  <si>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</si>
  <si>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</si>
  <si>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</si>
  <si>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</si>
  <si>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</si>
  <si>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</si>
  <si>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</si>
  <si>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</si>
  <si>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</si>
  <si>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</si>
  <si>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</si>
  <si>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</si>
  <si>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</si>
  <si>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</si>
  <si>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</si>
  <si>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</si>
  <si>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</si>
  <si>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</si>
  <si>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</si>
  <si>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</si>
  <si>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</si>
  <si>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</si>
  <si>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</si>
  <si>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</si>
  <si>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</si>
  <si>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</si>
  <si>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</si>
  <si>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</si>
  <si>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</si>
  <si>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</si>
  <si>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</si>
  <si>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</si>
  <si>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</si>
  <si>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</si>
  <si>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</si>
  <si>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</si>
  <si>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</si>
  <si>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</si>
  <si>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</si>
  <si>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</si>
  <si>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</si>
  <si>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</si>
  <si>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</si>
  <si>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</si>
  <si>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</si>
  <si>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</si>
  <si>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</si>
  <si>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</si>
  <si>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</si>
  <si>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</si>
  <si>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</si>
  <si>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</si>
  <si>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</si>
  <si>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</si>
  <si>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</si>
  <si>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</si>
  <si>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</si>
  <si>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</si>
  <si>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</si>
  <si>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</si>
  <si>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</si>
  <si>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</si>
  <si>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</si>
  <si>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</si>
  <si>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</si>
  <si>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</si>
  <si>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</si>
  <si>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</si>
  <si>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</si>
  <si>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</si>
  <si>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</si>
  <si>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</si>
  <si>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</si>
  <si>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</si>
  <si>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</si>
  <si>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</si>
  <si>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</si>
  <si>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</si>
  <si>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</si>
  <si>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</si>
  <si>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</si>
  <si>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</si>
  <si>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</si>
  <si>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</si>
  <si>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</si>
  <si>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</si>
  <si>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</si>
  <si>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</si>
  <si>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</si>
  <si>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</si>
  <si>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</si>
  <si>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</si>
  <si>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</si>
  <si>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</si>
  <si>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</si>
  <si>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</si>
  <si>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</si>
  <si>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</si>
  <si>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</si>
  <si>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</si>
  <si>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</si>
  <si>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</si>
  <si>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</si>
  <si>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</si>
  <si>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</si>
  <si>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</si>
  <si>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</si>
  <si>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</si>
  <si>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</si>
  <si>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</si>
  <si>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</si>
  <si>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</si>
  <si>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</si>
  <si>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</si>
  <si>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</si>
  <si>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</si>
  <si>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</si>
  <si>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</si>
  <si>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</si>
  <si>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</si>
  <si>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</si>
  <si>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</si>
  <si>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</si>
  <si>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</si>
  <si>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</si>
  <si>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</si>
  <si>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</si>
  <si>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</si>
  <si>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</si>
  <si>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</si>
  <si>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</si>
  <si>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</si>
  <si>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</si>
  <si>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</si>
  <si>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</si>
  <si>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</si>
  <si>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</si>
  <si>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</si>
  <si>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</si>
  <si>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</si>
  <si>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</si>
  <si>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</si>
  <si>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</si>
  <si>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</si>
  <si>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</si>
  <si>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</si>
  <si>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</si>
  <si>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</si>
  <si>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</si>
  <si>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</si>
  <si>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</si>
  <si>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</si>
  <si>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</si>
  <si>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</si>
  <si>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</si>
  <si>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</si>
  <si>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</si>
  <si>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</si>
  <si>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</si>
  <si>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</si>
  <si>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</si>
  <si>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</si>
  <si>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</si>
  <si>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</si>
  <si>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</si>
  <si>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</si>
  <si>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</si>
  <si>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</si>
  <si>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</si>
  <si>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</si>
  <si>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</si>
  <si>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</si>
  <si>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</si>
  <si>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</si>
  <si>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</si>
  <si>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</si>
  <si>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</si>
  <si>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</si>
  <si>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</si>
  <si>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</si>
  <si>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</si>
  <si>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</si>
  <si>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</si>
  <si>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</si>
  <si>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</si>
  <si>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</si>
  <si>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</si>
  <si>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</si>
  <si>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</si>
  <si>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</si>
  <si>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</si>
  <si>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</si>
  <si>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</si>
  <si>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</si>
  <si>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</si>
  <si>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</si>
  <si>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</si>
  <si>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</si>
  <si>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</si>
  <si>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</si>
  <si>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</si>
  <si>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</si>
  <si>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</si>
  <si>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</si>
  <si>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</si>
  <si>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</si>
  <si>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</si>
  <si>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</si>
  <si>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</si>
  <si>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</si>
  <si>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</si>
  <si>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</si>
  <si>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</si>
  <si>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</si>
  <si>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</si>
  <si>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</si>
  <si>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</si>
  <si>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</si>
  <si>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</si>
  <si>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</si>
  <si>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</si>
  <si>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</si>
  <si>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</si>
  <si>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</si>
  <si>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</si>
  <si>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</si>
  <si>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</si>
  <si>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</si>
  <si>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</si>
  <si>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</si>
  <si>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</si>
  <si>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</si>
  <si>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</si>
  <si>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</si>
  <si>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</si>
  <si>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</si>
  <si>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</si>
  <si>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</si>
  <si>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</si>
  <si>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</si>
  <si>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</si>
  <si>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</si>
  <si>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</si>
  <si>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</si>
  <si>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</si>
  <si>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</si>
  <si>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</si>
  <si>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</si>
  <si>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</si>
  <si>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</si>
  <si>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</si>
  <si>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</si>
  <si>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</si>
  <si>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</si>
  <si>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</si>
  <si>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</si>
  <si>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</si>
  <si>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</si>
  <si>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</si>
  <si>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</si>
  <si>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</si>
  <si>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</si>
  <si>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</si>
  <si>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</si>
  <si>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</si>
  <si>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</si>
  <si>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</si>
  <si>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</si>
  <si>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</si>
  <si>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</si>
  <si>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</si>
  <si>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</si>
  <si>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</si>
  <si>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</si>
  <si>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</si>
  <si>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</si>
  <si>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</si>
  <si>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</si>
  <si>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</si>
  <si>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</si>
  <si>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</si>
  <si>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</si>
  <si>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</si>
  <si>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</si>
  <si>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</si>
  <si>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</si>
  <si>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</si>
  <si>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</si>
  <si>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</si>
  <si>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</si>
  <si>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</si>
  <si>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</si>
  <si>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</si>
  <si>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</si>
  <si>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</si>
  <si>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</si>
  <si>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</si>
  <si>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</si>
  <si>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</si>
  <si>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</si>
  <si>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</si>
  <si>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</si>
  <si>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</si>
  <si>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</si>
  <si>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</si>
  <si>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</si>
  <si>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</si>
  <si>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</si>
  <si>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</si>
  <si>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</si>
  <si>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</si>
  <si>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</si>
  <si>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</si>
  <si>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</si>
  <si>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</si>
  <si>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</si>
  <si>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</si>
  <si>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</si>
  <si>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</si>
  <si>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</si>
  <si>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</si>
  <si>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</si>
  <si>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</si>
  <si>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</si>
  <si>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</si>
  <si>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</si>
  <si>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</si>
  <si>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</si>
  <si>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</si>
  <si>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</si>
  <si>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</si>
  <si>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</si>
  <si>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</si>
  <si>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</si>
  <si>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</si>
  <si>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</si>
  <si>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</si>
  <si>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</si>
  <si>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</si>
  <si>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</si>
  <si>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</si>
  <si>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</si>
  <si>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</si>
  <si>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</si>
  <si>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</si>
  <si>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</si>
  <si>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</si>
  <si>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</si>
  <si>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</si>
  <si>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</si>
  <si>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</si>
  <si>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</si>
  <si>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</si>
  <si>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</si>
  <si>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</si>
  <si>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</si>
  <si>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</si>
  <si>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</si>
  <si>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</si>
  <si>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</si>
  <si>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</si>
  <si>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</si>
  <si>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</si>
  <si>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</si>
  <si>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</si>
  <si>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</si>
  <si>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</si>
  <si>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</si>
  <si>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</si>
  <si>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</si>
  <si>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</si>
  <si>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</si>
  <si>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</si>
  <si>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</si>
  <si>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</si>
  <si>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</si>
  <si>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</si>
  <si>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</si>
  <si>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</si>
  <si>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</si>
  <si>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</si>
  <si>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</si>
  <si>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</si>
  <si>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</si>
  <si>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</si>
  <si>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</si>
  <si>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</si>
  <si>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</si>
  <si>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</si>
  <si>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</si>
  <si>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</si>
  <si>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</si>
  <si>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</si>
  <si>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</si>
  <si>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</si>
  <si>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</si>
  <si>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</si>
  <si>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</si>
  <si>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</si>
  <si>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</si>
  <si>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</si>
  <si>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</si>
  <si>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</si>
  <si>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</si>
  <si>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</si>
  <si>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</si>
  <si>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</si>
  <si>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</si>
  <si>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</si>
  <si>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</si>
  <si>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</si>
  <si>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</si>
  <si>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</si>
  <si>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</si>
  <si>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</si>
  <si>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</si>
  <si>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</si>
  <si>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</si>
  <si>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</si>
  <si>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</si>
  <si>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</si>
  <si>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</si>
  <si>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</si>
  <si>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</si>
  <si>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</si>
  <si>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</si>
  <si>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</si>
  <si>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</si>
  <si>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</si>
  <si>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</si>
  <si>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</si>
  <si>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</si>
  <si>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</si>
  <si>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</si>
  <si>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</si>
  <si>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</si>
  <si>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</si>
  <si>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</si>
  <si>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</si>
  <si>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</si>
  <si>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</si>
  <si>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</si>
  <si>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</si>
  <si>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</si>
  <si>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</si>
  <si>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</si>
  <si>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</si>
  <si>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</si>
  <si>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</si>
  <si>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</si>
  <si>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</si>
  <si>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</si>
  <si>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</si>
  <si>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</si>
  <si>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</si>
  <si>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</si>
  <si>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</si>
  <si>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</si>
  <si>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</si>
  <si>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</si>
  <si>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</si>
  <si>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</si>
  <si>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</si>
  <si>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</si>
  <si>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</si>
  <si>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</si>
  <si>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</si>
  <si>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</si>
  <si>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</si>
  <si>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</si>
  <si>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</si>
  <si>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</si>
  <si>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</si>
  <si>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</si>
  <si>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</si>
  <si>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</si>
  <si>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</si>
  <si>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</si>
  <si>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</si>
  <si>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</si>
  <si>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</si>
  <si>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</si>
  <si>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</si>
  <si>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</si>
  <si>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</si>
  <si>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</si>
  <si>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</si>
  <si>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</si>
  <si>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</si>
  <si>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</si>
  <si>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</si>
  <si>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</si>
  <si>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</si>
  <si>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</si>
  <si>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</si>
  <si>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</si>
  <si>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</si>
  <si>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</si>
  <si>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</si>
  <si>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</si>
  <si>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</si>
  <si>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</si>
  <si>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</si>
  <si>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</si>
  <si>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</si>
  <si>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</si>
  <si>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</si>
  <si>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</si>
  <si>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</si>
  <si>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</si>
  <si>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</si>
  <si>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</si>
  <si>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</si>
  <si>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</si>
  <si>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</si>
  <si>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</si>
  <si>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</si>
  <si>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</si>
  <si>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</si>
  <si>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</si>
  <si>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</si>
  <si>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</si>
  <si>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</si>
  <si>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</si>
  <si>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</si>
  <si>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</si>
  <si>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</si>
  <si>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</si>
  <si>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</si>
  <si>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</si>
  <si>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</si>
  <si>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</si>
  <si>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</si>
  <si>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</si>
  <si>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</si>
  <si>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</si>
  <si>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</si>
  <si>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</si>
  <si>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</si>
  <si>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</si>
  <si>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</si>
  <si>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</si>
  <si>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</si>
  <si>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</si>
  <si>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</si>
  <si>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</si>
  <si>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</si>
  <si>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</si>
  <si>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</si>
  <si>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</si>
  <si>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</si>
  <si>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</si>
  <si>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</si>
  <si>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</si>
  <si>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</si>
  <si>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</si>
  <si>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</si>
  <si>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</si>
  <si>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</si>
  <si>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</si>
  <si>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</si>
  <si>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</si>
  <si>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</si>
  <si>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</si>
  <si>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</si>
  <si>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</si>
  <si>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</si>
  <si>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</si>
  <si>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</si>
  <si>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</si>
  <si>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</si>
  <si>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</si>
  <si>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</si>
  <si>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</si>
  <si>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</si>
  <si>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</si>
  <si>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</si>
  <si>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</si>
  <si>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</si>
  <si>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</si>
  <si>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</si>
  <si>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</si>
  <si>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</si>
  <si>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</si>
  <si>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</si>
  <si>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</si>
  <si>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</si>
  <si>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</si>
  <si>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</si>
  <si>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</si>
  <si>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</si>
  <si>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</si>
  <si>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</si>
  <si>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</si>
  <si>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</si>
  <si>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</si>
  <si>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</si>
  <si>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</si>
  <si>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</si>
  <si>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</si>
  <si>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</si>
  <si>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</si>
  <si>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</si>
  <si>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</si>
  <si>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</si>
  <si>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</si>
  <si>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</si>
  <si>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</si>
  <si>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</si>
  <si>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</si>
  <si>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</si>
  <si>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</si>
  <si>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</si>
  <si>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</si>
  <si>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</si>
  <si>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</si>
  <si>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</si>
  <si>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</si>
  <si>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</si>
  <si>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</si>
  <si>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</si>
  <si>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</si>
  <si>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</si>
  <si>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</si>
  <si>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</si>
  <si>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</si>
  <si>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</si>
  <si>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</si>
  <si>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</si>
  <si>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</si>
  <si>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</si>
  <si>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</si>
  <si>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</si>
  <si>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</si>
  <si>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</si>
  <si>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</si>
  <si>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</si>
  <si>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</si>
  <si>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</si>
  <si>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</si>
  <si>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</si>
  <si>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</si>
  <si>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</si>
  <si>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</si>
  <si>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</si>
  <si>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</si>
  <si>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</si>
  <si>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</si>
  <si>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</si>
  <si>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</si>
  <si>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</si>
  <si>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</si>
  <si>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</si>
  <si>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</si>
  <si>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</si>
  <si>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</si>
  <si>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</si>
  <si>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</si>
  <si>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</si>
  <si>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</si>
  <si>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</si>
  <si>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</si>
  <si>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</si>
  <si>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</si>
  <si>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</si>
  <si>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</si>
  <si>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</si>
  <si>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</si>
  <si>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</si>
  <si>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</si>
  <si>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</si>
  <si>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</si>
  <si>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</si>
  <si>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</si>
  <si>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</si>
  <si>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</si>
  <si>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</si>
  <si>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</si>
  <si>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</si>
  <si>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</si>
  <si>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</si>
  <si>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</si>
  <si>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</si>
  <si>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</si>
  <si>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</si>
  <si>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</si>
  <si>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</si>
  <si>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</si>
  <si>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</si>
  <si>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</si>
  <si>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</si>
  <si>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</si>
  <si>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</si>
  <si>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</si>
  <si>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</si>
  <si>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</si>
  <si>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</si>
  <si>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</si>
  <si>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</si>
  <si>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</si>
  <si>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</si>
  <si>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</si>
  <si>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</si>
  <si>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</si>
  <si>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</si>
  <si>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</si>
  <si>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</si>
  <si>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</si>
  <si>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</si>
  <si>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</si>
  <si>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</si>
  <si>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</si>
  <si>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</si>
  <si>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</si>
  <si>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</si>
  <si>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</si>
  <si>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</si>
  <si>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</si>
  <si>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</si>
  <si>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</si>
  <si>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</si>
  <si>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</si>
  <si>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</si>
  <si>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</si>
  <si>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</si>
  <si>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</si>
  <si>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</si>
  <si>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</si>
  <si>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</si>
  <si>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</si>
  <si>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</si>
  <si>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</si>
  <si>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</si>
  <si>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</si>
  <si>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</si>
  <si>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</si>
  <si>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</si>
  <si>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</si>
  <si>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</si>
  <si>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</si>
  <si>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</si>
  <si>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</si>
  <si>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</si>
  <si>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</si>
  <si>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</si>
  <si>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</si>
  <si>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</si>
  <si>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</si>
  <si>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</si>
  <si>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</si>
  <si>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</si>
  <si>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</si>
  <si>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</si>
  <si>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</si>
  <si>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</si>
  <si>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</si>
  <si>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</si>
  <si>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</si>
  <si>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</si>
  <si>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</si>
  <si>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</si>
  <si>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</si>
  <si>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</si>
  <si>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</si>
  <si>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</si>
  <si>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</si>
  <si>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</si>
  <si>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</si>
  <si>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</si>
  <si>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</si>
  <si>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</si>
  <si>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</si>
  <si>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</si>
  <si>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</si>
  <si>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</si>
  <si>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</si>
  <si>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</si>
  <si>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</si>
  <si>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</si>
  <si>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</si>
  <si>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</si>
  <si>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</si>
  <si>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</si>
  <si>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</si>
  <si>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</si>
  <si>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</si>
  <si>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</si>
  <si>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</si>
  <si>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</si>
  <si>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</si>
  <si>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</si>
  <si>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</si>
  <si>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</si>
  <si>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</si>
  <si>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</si>
  <si>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</si>
  <si>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</si>
  <si>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</si>
  <si>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</si>
  <si>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</si>
  <si>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</si>
  <si>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</si>
  <si>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</si>
  <si>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</si>
  <si>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</si>
  <si>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</si>
  <si>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</si>
  <si>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</si>
  <si>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</si>
  <si>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</si>
  <si>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</si>
  <si>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</si>
  <si>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</si>
  <si>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</si>
  <si>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</si>
  <si>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</si>
  <si>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</si>
  <si>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</si>
  <si>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</si>
  <si>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</si>
  <si>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</si>
  <si>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</si>
  <si>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</si>
  <si>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</si>
  <si>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</si>
  <si>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</si>
  <si>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</si>
  <si>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</si>
  <si>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</si>
  <si>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</si>
  <si>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</si>
  <si>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</si>
  <si>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</si>
  <si>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</si>
  <si>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</si>
  <si>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</si>
  <si>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</si>
  <si>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</si>
  <si>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</si>
  <si>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</si>
  <si>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</si>
  <si>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</si>
  <si>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</si>
  <si>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</si>
  <si>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</si>
  <si>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</si>
  <si>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</si>
  <si>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</si>
  <si>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</si>
  <si>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</si>
  <si>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</si>
  <si>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</si>
  <si>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</si>
  <si>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</si>
  <si>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</si>
  <si>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</si>
  <si>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</si>
  <si>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</si>
  <si>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</si>
  <si>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</si>
  <si>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</si>
  <si>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</si>
  <si>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</si>
  <si>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</si>
  <si>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</si>
  <si>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</si>
  <si>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</si>
  <si>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</si>
  <si>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</si>
  <si>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</si>
  <si>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</si>
  <si>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</si>
  <si>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</si>
  <si>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</si>
  <si>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</si>
  <si>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</si>
  <si>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</si>
  <si>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</si>
  <si>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</si>
  <si>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</si>
  <si>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</si>
  <si>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</si>
  <si>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</si>
  <si>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</si>
  <si>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</si>
  <si>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</si>
  <si>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</si>
  <si>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</si>
  <si>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</si>
  <si>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</si>
  <si>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</si>
  <si>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</si>
  <si>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</si>
  <si>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</si>
  <si>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</si>
  <si>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</si>
  <si>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</si>
  <si>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</si>
  <si>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</si>
  <si>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</si>
  <si>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</si>
  <si>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</si>
  <si>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</si>
  <si>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</si>
  <si>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</si>
  <si>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</si>
  <si>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</si>
  <si>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</si>
  <si>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</si>
  <si>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</si>
  <si>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</si>
  <si>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</si>
  <si>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</si>
  <si>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</si>
  <si>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</si>
  <si>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</si>
  <si>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</si>
  <si>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</si>
  <si>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</si>
  <si>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</si>
  <si>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</si>
  <si>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</si>
  <si>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</si>
  <si>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</si>
  <si>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</si>
  <si>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</si>
  <si>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</si>
  <si>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</si>
  <si>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</si>
  <si>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</si>
  <si>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</si>
  <si>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</si>
  <si>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</si>
  <si>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</si>
  <si>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</si>
  <si>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</si>
  <si>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</si>
  <si>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</si>
  <si>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</si>
  <si>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</si>
  <si>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</si>
  <si>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</si>
  <si>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</si>
  <si>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</si>
  <si>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</si>
  <si>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</si>
  <si>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</si>
  <si>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</si>
  <si>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</si>
  <si>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</si>
  <si>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</si>
  <si>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</si>
  <si>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</si>
  <si>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</si>
  <si>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</si>
  <si>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</si>
  <si>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</si>
  <si>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</si>
  <si>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</si>
  <si>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</si>
  <si>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</si>
  <si>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</si>
  <si>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</si>
  <si>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</si>
  <si>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</si>
  <si>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</si>
  <si>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</si>
  <si>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</si>
  <si>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</si>
  <si>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</si>
  <si>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</si>
  <si>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</si>
  <si>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</si>
  <si>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</si>
  <si>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</si>
  <si>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</si>
  <si>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</si>
  <si>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</si>
  <si>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</si>
  <si>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</si>
  <si>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</si>
  <si>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</si>
  <si>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</si>
  <si>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</si>
  <si>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</si>
  <si>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</si>
  <si>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</si>
  <si>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</si>
  <si>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</si>
  <si>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</si>
  <si>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</si>
  <si>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</si>
  <si>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</si>
  <si>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</si>
  <si>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</si>
  <si>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</si>
  <si>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</si>
  <si>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</si>
  <si>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</si>
  <si>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</si>
  <si>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</si>
  <si>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</si>
  <si>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</si>
  <si>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</si>
  <si>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</si>
  <si>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</si>
  <si>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</si>
  <si>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</si>
  <si>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</si>
  <si>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</si>
  <si>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</si>
  <si>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</si>
  <si>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</si>
  <si>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</si>
  <si>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</si>
  <si>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</si>
  <si>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</si>
  <si>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</si>
  <si>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</si>
  <si>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</si>
  <si>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</si>
  <si>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</si>
  <si>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</si>
  <si>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</si>
  <si>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</si>
  <si>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</si>
  <si>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</si>
  <si>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</si>
  <si>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</si>
  <si>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</si>
  <si>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</si>
  <si>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</si>
  <si>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</si>
  <si>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</si>
  <si>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</si>
  <si>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</si>
  <si>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</si>
  <si>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</si>
  <si>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</si>
  <si>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</si>
  <si>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</si>
  <si>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</si>
  <si>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</si>
  <si>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</si>
  <si>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</si>
  <si>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</si>
  <si>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</si>
  <si>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</si>
  <si>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</si>
  <si>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</si>
  <si>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</si>
  <si>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</si>
  <si>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</si>
  <si>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</si>
  <si>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</si>
  <si>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</si>
  <si>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</si>
  <si>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</si>
  <si>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</si>
  <si>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</si>
  <si>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</si>
  <si>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</si>
  <si>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</si>
  <si>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</si>
  <si>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</si>
  <si>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</si>
  <si>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</si>
  <si>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</si>
  <si>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</si>
  <si>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</si>
  <si>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</si>
  <si>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</si>
  <si>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</si>
  <si>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</si>
  <si>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</si>
  <si>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</si>
  <si>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</si>
  <si>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</si>
  <si>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</si>
  <si>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</si>
  <si>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</si>
  <si>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</si>
  <si>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</si>
  <si>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</si>
  <si>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</si>
  <si>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</si>
  <si>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</si>
  <si>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</si>
  <si>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</si>
  <si>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</si>
  <si>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</si>
  <si>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</si>
  <si>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</si>
  <si>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</si>
  <si>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</si>
  <si>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</si>
  <si>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</si>
  <si>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</si>
  <si>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</si>
  <si>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</si>
  <si>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</si>
  <si>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</si>
  <si>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</si>
  <si>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</si>
  <si>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</si>
  <si>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</si>
  <si>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</si>
  <si>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</si>
  <si>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</si>
  <si>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</si>
  <si>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</si>
  <si>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</si>
  <si>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</si>
  <si>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</si>
  <si>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</si>
  <si>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</si>
  <si>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</si>
  <si>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</si>
  <si>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</si>
  <si>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</si>
  <si>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</si>
  <si>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</si>
  <si>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</si>
  <si>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</si>
  <si>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</si>
  <si>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</si>
  <si>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</si>
  <si>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</si>
  <si>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</si>
  <si>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</si>
  <si>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</si>
  <si>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</si>
  <si>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</si>
  <si>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</si>
  <si>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</si>
  <si>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</si>
  <si>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</si>
  <si>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</si>
  <si>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</si>
  <si>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</si>
  <si>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</si>
  <si>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</si>
  <si>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</si>
  <si>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</si>
  <si>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</si>
  <si>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</si>
  <si>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</si>
  <si>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</si>
  <si>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</si>
  <si>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</si>
  <si>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</si>
  <si>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</si>
  <si>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</si>
  <si>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</si>
  <si>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</si>
  <si>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</si>
  <si>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</si>
  <si>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</si>
  <si>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</si>
  <si>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</si>
  <si>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</si>
  <si>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</si>
  <si>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</si>
  <si>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</si>
  <si>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</si>
  <si>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</si>
  <si>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</si>
  <si>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</si>
  <si>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</si>
  <si>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</si>
  <si>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</si>
  <si>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</si>
  <si>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</si>
  <si>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</si>
  <si>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</si>
  <si>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</si>
  <si>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</si>
  <si>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</si>
  <si>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</si>
  <si>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</si>
  <si>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</si>
  <si>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</si>
  <si>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</si>
  <si>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</si>
  <si>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</si>
  <si>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</si>
  <si>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</si>
  <si>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</si>
  <si>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</si>
  <si>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</si>
  <si>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</si>
  <si>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</si>
  <si>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</si>
  <si>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</si>
  <si>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</si>
  <si>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</si>
  <si>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</si>
  <si>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</si>
  <si>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</si>
  <si>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</si>
  <si>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</si>
  <si>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</si>
  <si>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</si>
  <si>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</si>
  <si>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</si>
  <si>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</si>
  <si>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</si>
  <si>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</si>
  <si>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</si>
  <si>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</si>
  <si>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</si>
  <si>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</si>
  <si>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</si>
  <si>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</si>
  <si>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</si>
  <si>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</si>
  <si>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</si>
  <si>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</si>
  <si>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</si>
  <si>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</si>
  <si>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</si>
  <si>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</si>
  <si>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</si>
  <si>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</si>
  <si>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</si>
  <si>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</si>
  <si>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</si>
  <si>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</si>
  <si>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</si>
  <si>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</si>
  <si>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</si>
  <si>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</si>
  <si>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</si>
  <si>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</si>
  <si>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</si>
  <si>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</si>
  <si>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</si>
  <si>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</si>
  <si>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</si>
  <si>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</si>
  <si>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</si>
  <si>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</si>
  <si>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</si>
  <si>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</si>
  <si>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</si>
  <si>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</si>
  <si>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</si>
  <si>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</si>
  <si>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</si>
  <si>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</si>
  <si>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</si>
  <si>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</si>
  <si>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</si>
  <si>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</si>
  <si>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</si>
  <si>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</si>
  <si>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</si>
  <si>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</si>
  <si>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</si>
  <si>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</si>
  <si>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</si>
  <si>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</si>
  <si>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</si>
  <si>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</si>
  <si>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</si>
  <si>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</si>
  <si>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</si>
  <si>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</si>
  <si>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</si>
  <si>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</si>
  <si>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</si>
  <si>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</si>
  <si>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</si>
  <si>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</si>
  <si>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</si>
  <si>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</si>
  <si>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</si>
  <si>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</si>
  <si>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</si>
  <si>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</si>
  <si>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</si>
  <si>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</si>
  <si>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</si>
  <si>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</si>
  <si>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</si>
  <si>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</si>
  <si>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</si>
  <si>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</si>
  <si>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</si>
  <si>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</si>
  <si>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</si>
  <si>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</si>
  <si>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</si>
  <si>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</si>
  <si>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</si>
  <si>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</si>
  <si>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</si>
  <si>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</si>
  <si>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</si>
  <si>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</si>
  <si>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</si>
  <si>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</si>
  <si>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</si>
  <si>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</si>
  <si>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</si>
  <si>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</si>
  <si>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</si>
  <si>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</si>
  <si>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</si>
  <si>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</si>
  <si>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</si>
  <si>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</si>
  <si>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</si>
  <si>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</si>
  <si>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</si>
  <si>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</si>
  <si>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</si>
  <si>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</si>
  <si>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</si>
  <si>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</si>
  <si>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</si>
  <si>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</si>
  <si>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</si>
  <si>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</si>
  <si>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</si>
  <si>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</si>
  <si>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</si>
  <si>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</si>
  <si>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</si>
  <si>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</si>
  <si>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</si>
  <si>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</si>
  <si>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</si>
  <si>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</si>
  <si>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</si>
  <si>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</si>
  <si>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</si>
  <si>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</si>
  <si>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</si>
  <si>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</si>
  <si>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</si>
  <si>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</si>
  <si>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</si>
  <si>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</si>
  <si>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</si>
  <si>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</si>
  <si>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</si>
  <si>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</si>
  <si>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</si>
  <si>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</si>
  <si>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</si>
  <si>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</si>
  <si>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</si>
  <si>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</si>
  <si>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</si>
  <si>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</si>
  <si>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</si>
  <si>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</si>
  <si>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</si>
  <si>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</si>
  <si>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</si>
  <si>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</si>
  <si>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</si>
  <si>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</si>
  <si>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</si>
  <si>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</si>
  <si>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</si>
  <si>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</si>
  <si>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</si>
  <si>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</si>
  <si>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</si>
  <si>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</si>
  <si>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</si>
  <si>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</si>
  <si>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</si>
  <si>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</si>
  <si>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</si>
  <si>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</si>
  <si>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</si>
  <si>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</si>
  <si>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</si>
  <si>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</si>
  <si>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</si>
  <si>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</si>
  <si>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</si>
  <si>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</si>
  <si>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</si>
  <si>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</si>
  <si>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</si>
  <si>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</si>
  <si>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</si>
  <si>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</si>
  <si>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</si>
  <si>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</si>
  <si>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</si>
  <si>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</si>
  <si>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</si>
  <si>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</si>
  <si>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</si>
  <si>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</si>
  <si>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</si>
  <si>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</si>
  <si>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</si>
  <si>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</si>
  <si>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</si>
  <si>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</si>
  <si>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</si>
  <si>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</si>
  <si>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</si>
  <si>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</si>
  <si>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</si>
  <si>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</si>
  <si>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</si>
  <si>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</si>
  <si>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</si>
  <si>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</si>
  <si>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</si>
  <si>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</si>
  <si>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</si>
  <si>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</si>
  <si>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</si>
  <si>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</si>
  <si>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</si>
  <si>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</si>
  <si>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</si>
  <si>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</si>
  <si>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</si>
  <si>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</si>
  <si>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</si>
  <si>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</si>
  <si>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</si>
  <si>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</si>
  <si>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</si>
  <si>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</si>
  <si>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</si>
  <si>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</si>
  <si>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</si>
  <si>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</si>
  <si>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</si>
  <si>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</si>
  <si>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</si>
  <si>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</si>
  <si>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</si>
  <si>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</si>
  <si>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</si>
  <si>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</si>
  <si>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</si>
  <si>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</si>
  <si>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</si>
  <si>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</si>
  <si>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</si>
  <si>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</si>
  <si>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</si>
  <si>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</si>
  <si>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</si>
  <si>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</si>
  <si>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</si>
  <si>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</si>
  <si>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</si>
  <si>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</si>
  <si>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</si>
  <si>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</si>
  <si>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</si>
  <si>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</si>
  <si>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</si>
  <si>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</si>
  <si>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</si>
  <si>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</si>
  <si>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</si>
  <si>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</si>
  <si>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</si>
  <si>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</si>
  <si>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</si>
  <si>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</si>
  <si>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</si>
  <si>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</si>
  <si>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</si>
  <si>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</si>
  <si>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</si>
  <si>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</si>
  <si>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</si>
  <si>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</si>
  <si>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</si>
  <si>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</si>
  <si>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</si>
  <si>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</si>
  <si>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</si>
  <si>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</si>
  <si>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</si>
  <si>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</si>
  <si>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</si>
  <si>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</si>
  <si>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</si>
  <si>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</si>
  <si>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</si>
  <si>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</si>
  <si>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</si>
  <si>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</si>
  <si>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</si>
  <si>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</si>
  <si>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</si>
  <si>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</si>
  <si>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</si>
  <si>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</si>
  <si>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</si>
  <si>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</si>
  <si>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</si>
  <si>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</si>
  <si>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</si>
  <si>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</si>
  <si>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</si>
  <si>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</si>
  <si>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</si>
  <si>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</si>
  <si>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</si>
  <si>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</si>
  <si>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</si>
  <si>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</si>
  <si>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</si>
  <si>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</si>
  <si>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</si>
  <si>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</si>
  <si>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</si>
  <si>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</si>
  <si>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</si>
  <si>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</si>
  <si>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</si>
  <si>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</si>
  <si>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</si>
  <si>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</si>
  <si>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</si>
  <si>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</si>
  <si>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</si>
  <si>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</si>
  <si>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</si>
  <si>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</si>
  <si>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</si>
  <si>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</si>
  <si>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</si>
  <si>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</si>
  <si>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</si>
  <si>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</si>
  <si>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</si>
  <si>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</si>
  <si>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</si>
  <si>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</si>
  <si>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</si>
  <si>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</si>
  <si>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</si>
  <si>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</si>
  <si>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</si>
  <si>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</si>
  <si>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</si>
  <si>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</si>
  <si>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</si>
  <si>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</si>
  <si>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</si>
  <si>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</si>
  <si>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</si>
  <si>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</si>
  <si>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</si>
  <si>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</si>
  <si>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</si>
  <si>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</si>
  <si>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</si>
  <si>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</si>
  <si>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</si>
  <si>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</si>
  <si>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</si>
  <si>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</si>
  <si>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</si>
  <si>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</si>
  <si>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</si>
  <si>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</si>
  <si>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</si>
  <si>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</si>
  <si>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</si>
  <si>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</si>
  <si>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</si>
  <si>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</si>
  <si>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</si>
  <si>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</si>
  <si>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</si>
  <si>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</si>
  <si>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</si>
  <si>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</si>
  <si>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</si>
  <si>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</si>
  <si>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</si>
  <si>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</si>
  <si>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</si>
  <si>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</si>
  <si>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</si>
  <si>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</si>
  <si>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</si>
  <si>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</si>
  <si>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</si>
  <si>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</si>
  <si>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</si>
  <si>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</si>
  <si>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</si>
  <si>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</si>
  <si>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</si>
  <si>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</si>
  <si>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</si>
  <si>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</si>
  <si>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</si>
  <si>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</si>
  <si>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</si>
  <si>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</si>
  <si>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</si>
  <si>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</si>
  <si>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</si>
  <si>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</si>
  <si>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</si>
  <si>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</si>
  <si>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</si>
  <si>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</si>
  <si>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</si>
  <si>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</si>
  <si>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</si>
  <si>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</si>
  <si>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</si>
  <si>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</si>
  <si>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</si>
  <si>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</si>
  <si>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</si>
  <si>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</si>
  <si>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</si>
  <si>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</si>
  <si>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</si>
  <si>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</si>
  <si>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</si>
  <si>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</si>
  <si>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</si>
  <si>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</si>
  <si>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</si>
  <si>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</si>
  <si>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</si>
  <si>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</si>
  <si>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</si>
  <si>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</si>
  <si>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</si>
  <si>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</si>
  <si>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</si>
  <si>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</si>
  <si>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</si>
  <si>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</si>
  <si>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</si>
  <si>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</si>
  <si>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</si>
  <si>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</si>
  <si>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</si>
  <si>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</si>
  <si>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</si>
  <si>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</si>
  <si>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</si>
  <si>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</si>
  <si>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</si>
  <si>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</si>
  <si>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</si>
  <si>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</si>
  <si>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</si>
  <si>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</si>
  <si>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</si>
  <si>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</si>
  <si>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</si>
  <si>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</si>
  <si>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</si>
  <si>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</si>
  <si>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</si>
  <si>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</si>
  <si>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</si>
  <si>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</si>
  <si>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</si>
  <si>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</si>
  <si>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</si>
  <si>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</si>
  <si>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</si>
  <si>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</si>
  <si>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</si>
  <si>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</si>
  <si>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</si>
  <si>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</si>
  <si>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</si>
  <si>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</si>
  <si>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</si>
  <si>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</si>
  <si>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</si>
  <si>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</si>
  <si>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</si>
  <si>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</si>
  <si>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</si>
  <si>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</si>
  <si>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</si>
  <si>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</si>
  <si>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</si>
  <si>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</si>
  <si>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</si>
  <si>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</si>
  <si>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</si>
  <si>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</si>
  <si>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</si>
  <si>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</si>
  <si>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</si>
  <si>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</si>
  <si>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</si>
  <si>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</si>
  <si>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</si>
  <si>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</si>
  <si>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</si>
  <si>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</si>
  <si>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</si>
  <si>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</si>
  <si>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</si>
  <si>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</si>
  <si>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</si>
  <si>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</si>
  <si>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</si>
  <si>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</si>
  <si>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</si>
  <si>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</si>
  <si>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</si>
  <si>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</si>
  <si>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</si>
  <si>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</si>
  <si>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</si>
  <si>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</si>
  <si>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</si>
  <si>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</si>
  <si>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</si>
  <si>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</si>
  <si>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</si>
  <si>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</si>
  <si>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</si>
  <si>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</si>
  <si>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</si>
  <si>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</si>
  <si>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</si>
  <si>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</si>
  <si>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</si>
  <si>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</si>
  <si>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</si>
  <si>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</si>
  <si>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</si>
  <si>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</si>
  <si>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</si>
  <si>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</si>
  <si>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</si>
  <si>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</si>
  <si>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</si>
  <si>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</si>
  <si>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</si>
  <si>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</si>
  <si>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</si>
  <si>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</si>
  <si>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</si>
  <si>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</si>
  <si>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</si>
  <si>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</si>
  <si>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</si>
  <si>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</si>
  <si>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</si>
  <si>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</si>
  <si>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</si>
  <si>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</si>
  <si>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</si>
  <si>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</si>
  <si>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</si>
  <si>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</si>
  <si>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</si>
  <si>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</si>
  <si>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</si>
  <si>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</si>
  <si>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</si>
  <si>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</si>
  <si>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</si>
  <si>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</si>
  <si>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</si>
  <si>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</si>
  <si>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</si>
  <si>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</si>
  <si>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</si>
  <si>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</si>
  <si>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</si>
  <si>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</si>
  <si>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</si>
  <si>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</si>
  <si>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</si>
  <si>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</si>
  <si>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</si>
  <si>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</si>
  <si>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</si>
  <si>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</si>
  <si>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</si>
  <si>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</si>
  <si>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</si>
  <si>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</si>
  <si>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</si>
  <si>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</si>
  <si>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</si>
  <si>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</si>
  <si>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</si>
  <si>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</si>
  <si>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</si>
  <si>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</si>
  <si>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</si>
  <si>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</si>
  <si>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</si>
  <si>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</si>
  <si>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</si>
  <si>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</si>
  <si>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</si>
  <si>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</si>
  <si>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</si>
  <si>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</si>
  <si>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</si>
  <si>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</si>
  <si>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</si>
  <si>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</si>
  <si>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</si>
  <si>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</si>
  <si>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</si>
  <si>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</si>
  <si>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</si>
  <si>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</si>
  <si>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</si>
  <si>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</si>
  <si>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</si>
  <si>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</si>
  <si>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</si>
  <si>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</si>
  <si>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</si>
  <si>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</si>
  <si>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</si>
  <si>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</si>
  <si>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</si>
  <si>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</si>
  <si>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</si>
  <si>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</si>
  <si>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</si>
  <si>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</si>
  <si>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</si>
  <si>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</si>
  <si>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</si>
  <si>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</si>
  <si>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</si>
  <si>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</si>
  <si>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</si>
  <si>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</si>
  <si>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</si>
  <si>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</si>
  <si>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</si>
  <si>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</si>
  <si>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</si>
  <si>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</si>
  <si>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</si>
  <si>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</si>
  <si>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</si>
  <si>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</si>
  <si>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</si>
  <si>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</si>
  <si>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</si>
  <si>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</si>
  <si>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</si>
  <si>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</si>
  <si>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</si>
  <si>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</si>
  <si>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</si>
  <si>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</si>
  <si>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</si>
  <si>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</si>
  <si>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</si>
  <si>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</si>
  <si>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</si>
  <si>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</si>
  <si>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</si>
  <si>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</si>
  <si>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</si>
  <si>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</si>
  <si>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</si>
  <si>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</si>
  <si>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</si>
  <si>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</si>
  <si>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</si>
  <si>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</si>
  <si>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</si>
  <si>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</si>
  <si>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</si>
  <si>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</si>
  <si>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</si>
  <si>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</si>
  <si>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</si>
  <si>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</si>
  <si>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</si>
  <si>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</si>
  <si>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</si>
  <si>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</si>
  <si>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</si>
  <si>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</si>
  <si>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</si>
  <si>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</si>
  <si>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</si>
  <si>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</si>
  <si>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</si>
  <si>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</si>
  <si>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</si>
  <si>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</si>
  <si>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</si>
  <si>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</si>
  <si>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</si>
  <si>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</si>
  <si>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</si>
  <si>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</si>
  <si>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</si>
  <si>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</si>
  <si>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</si>
  <si>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</si>
  <si>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</si>
  <si>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</si>
  <si>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</si>
  <si>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</si>
  <si>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</si>
  <si>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</si>
  <si>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</si>
  <si>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</si>
  <si>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</si>
  <si>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</si>
  <si>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</si>
  <si>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</si>
  <si>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</si>
  <si>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</si>
  <si>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</si>
  <si>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</si>
  <si>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</si>
  <si>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</si>
  <si>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</si>
  <si>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</si>
  <si>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</si>
  <si>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</si>
  <si>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</si>
  <si>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</si>
  <si>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</si>
  <si>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</si>
  <si>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</si>
  <si>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</si>
  <si>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</si>
  <si>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</si>
  <si>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</si>
  <si>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</si>
  <si>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</si>
  <si>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</si>
  <si>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</si>
  <si>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</si>
  <si>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</si>
  <si>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</si>
  <si>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</si>
  <si>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</si>
  <si>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</si>
  <si>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</si>
  <si>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</si>
  <si>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</si>
  <si>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</si>
  <si>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</si>
  <si>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</si>
  <si>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</si>
  <si>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</si>
  <si>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</si>
  <si>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</si>
  <si>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</si>
  <si>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</si>
  <si>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</si>
  <si>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</si>
  <si>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</si>
  <si>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</si>
  <si>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</si>
  <si>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</si>
  <si>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</si>
  <si>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</si>
  <si>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</si>
  <si>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</si>
  <si>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</si>
  <si>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</si>
  <si>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</si>
  <si>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</si>
  <si>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</si>
  <si>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</si>
  <si>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</si>
  <si>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</si>
  <si>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</si>
  <si>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</si>
  <si>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</si>
  <si>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</si>
  <si>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</si>
  <si>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</si>
  <si>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</si>
  <si>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</si>
  <si>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</si>
  <si>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</si>
  <si>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</si>
  <si>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</si>
  <si>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</si>
  <si>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</si>
  <si>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</si>
  <si>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</si>
  <si>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</si>
  <si>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</si>
  <si>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</si>
  <si>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</si>
  <si>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</si>
  <si>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</si>
  <si>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</si>
  <si>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</si>
  <si>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</si>
  <si>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</si>
  <si>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</si>
  <si>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</si>
  <si>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</si>
  <si>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</si>
  <si>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</si>
  <si>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</si>
  <si>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</si>
  <si>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</si>
  <si>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</si>
  <si>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</si>
  <si>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</si>
  <si>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</si>
  <si>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</si>
  <si>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</si>
  <si>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</si>
  <si>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</si>
  <si>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</si>
  <si>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</si>
  <si>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</si>
  <si>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</si>
  <si>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</si>
  <si>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</si>
  <si>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</si>
  <si>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</si>
  <si>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</si>
  <si>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</si>
  <si>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</si>
  <si>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</si>
  <si>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</si>
  <si>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</si>
  <si>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</si>
  <si>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</si>
  <si>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</si>
  <si>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</si>
  <si>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</si>
  <si>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</si>
  <si>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</si>
  <si>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</si>
  <si>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</si>
  <si>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</si>
  <si>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</si>
  <si>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</si>
  <si>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</si>
  <si>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</si>
  <si>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</si>
  <si>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</si>
  <si>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</si>
  <si>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</si>
  <si>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</si>
  <si>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</si>
  <si>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</si>
  <si>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</si>
  <si>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</si>
  <si>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</si>
  <si>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</si>
  <si>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</si>
  <si>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</si>
  <si>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</si>
  <si>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</si>
  <si>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</si>
  <si>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</si>
  <si>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</si>
  <si>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</si>
  <si>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</si>
  <si>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</si>
  <si>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</si>
  <si>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</si>
  <si>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</si>
  <si>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</si>
  <si>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</si>
  <si>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</si>
  <si>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</si>
  <si>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</si>
  <si>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</si>
  <si>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</si>
  <si>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</si>
  <si>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</si>
  <si>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</si>
  <si>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</si>
  <si>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</si>
  <si>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</si>
  <si>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</si>
  <si>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</si>
  <si>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</si>
  <si>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</si>
  <si>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</si>
  <si>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</si>
  <si>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</si>
  <si>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</si>
  <si>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</si>
  <si>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</si>
  <si>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</si>
  <si>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</si>
  <si>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</si>
  <si>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</si>
  <si>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</si>
  <si>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</si>
  <si>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</si>
  <si>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</si>
  <si>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</si>
  <si>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</si>
  <si>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</si>
  <si>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</si>
  <si>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</si>
  <si>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</si>
  <si>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</si>
  <si>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</si>
  <si>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</si>
  <si>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</si>
  <si>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</si>
  <si>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</si>
  <si>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</si>
  <si>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</si>
  <si>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</si>
  <si>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</si>
  <si>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</si>
  <si>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</si>
  <si>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</si>
  <si>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</si>
  <si>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</si>
  <si>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</si>
  <si>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</si>
  <si>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</si>
  <si>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</si>
  <si>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</si>
  <si>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</si>
  <si>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</si>
  <si>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</si>
  <si>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</si>
  <si>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</si>
  <si>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</si>
  <si>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</si>
  <si>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</si>
  <si>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</si>
  <si>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</si>
  <si>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</si>
  <si>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</si>
  <si>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</si>
  <si>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</si>
  <si>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</si>
  <si>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</si>
  <si>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</si>
  <si>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</si>
  <si>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</si>
  <si>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</si>
  <si>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</si>
  <si>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</si>
  <si>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</si>
  <si>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</si>
  <si>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</si>
  <si>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</si>
  <si>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</si>
  <si>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</si>
  <si>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</si>
  <si>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</si>
  <si>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</si>
  <si>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</si>
  <si>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</si>
  <si>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</si>
  <si>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</si>
  <si>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</si>
  <si>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</si>
  <si>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</si>
  <si>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</si>
  <si>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</si>
  <si>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</si>
  <si>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</si>
  <si>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</si>
  <si>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</si>
  <si>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</si>
  <si>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</si>
  <si>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</si>
  <si>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</si>
  <si>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</si>
  <si>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</si>
  <si>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</si>
  <si>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</si>
  <si>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</si>
  <si>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</si>
  <si>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</si>
  <si>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</si>
  <si>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</si>
  <si>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</si>
  <si>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</si>
  <si>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</si>
  <si>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</si>
  <si>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</si>
  <si>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</si>
  <si>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</si>
  <si>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</si>
  <si>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</si>
  <si>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</si>
  <si>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</si>
  <si>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</si>
  <si>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</si>
  <si>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</si>
  <si>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</si>
  <si>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</si>
  <si>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</si>
  <si>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</si>
  <si>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</si>
  <si>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</si>
  <si>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</si>
  <si>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</si>
  <si>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</si>
  <si>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</si>
  <si>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</si>
  <si>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</si>
  <si>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</si>
  <si>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</si>
  <si>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</si>
  <si>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</si>
  <si>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</si>
  <si>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</si>
  <si>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</si>
  <si>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</si>
  <si>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</si>
  <si>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</si>
  <si>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</si>
  <si>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</si>
  <si>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</si>
  <si>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</si>
  <si>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</si>
  <si>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</si>
  <si>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</si>
  <si>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</si>
  <si>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</si>
  <si>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</si>
  <si>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</si>
  <si>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</si>
  <si>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</si>
  <si>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</si>
  <si>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</si>
  <si>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</si>
  <si>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</si>
  <si>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</si>
  <si>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</si>
  <si>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</si>
  <si>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</si>
  <si>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</si>
  <si>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</si>
  <si>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</si>
  <si>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</si>
  <si>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</si>
  <si>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</si>
  <si>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</si>
  <si>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</si>
  <si>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</si>
  <si>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</si>
  <si>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</si>
  <si>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</si>
  <si>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</si>
  <si>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</si>
  <si>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</si>
  <si>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</si>
  <si>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</si>
  <si>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</si>
  <si>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</si>
  <si>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</si>
  <si>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</si>
  <si>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</si>
  <si>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</si>
  <si>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</si>
  <si>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</si>
  <si>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</si>
  <si>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</si>
  <si>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</si>
  <si>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</si>
  <si>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</si>
  <si>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</si>
  <si>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</si>
  <si>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</si>
  <si>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</si>
  <si>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</si>
  <si>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</si>
  <si>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</si>
  <si>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</si>
  <si>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</si>
  <si>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</si>
  <si>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</si>
  <si>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</si>
  <si>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</si>
  <si>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</si>
  <si>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</si>
  <si>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</si>
  <si>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</si>
  <si>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</si>
  <si>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</si>
  <si>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</si>
  <si>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</si>
  <si>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</si>
  <si>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</si>
  <si>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</si>
  <si>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</si>
  <si>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</si>
  <si>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</si>
  <si>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</si>
  <si>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</si>
  <si>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</si>
  <si>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</si>
  <si>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</si>
  <si>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</si>
  <si>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</si>
  <si>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</si>
  <si>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</si>
  <si>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</si>
  <si>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</si>
  <si>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</si>
  <si>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</si>
  <si>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</si>
  <si>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</si>
  <si>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</si>
  <si>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</si>
  <si>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</si>
  <si>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</si>
  <si>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</si>
  <si>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</si>
  <si>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</si>
  <si>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</si>
  <si>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</si>
  <si>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</si>
  <si>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</si>
  <si>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</si>
  <si>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</si>
  <si>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</si>
  <si>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</si>
  <si>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</si>
  <si>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</si>
  <si>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</si>
  <si>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</si>
  <si>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</si>
  <si>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</si>
  <si>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</si>
  <si>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</si>
  <si>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</si>
  <si>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</si>
  <si>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</si>
  <si>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</si>
  <si>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</si>
  <si>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</si>
  <si>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</si>
  <si>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</si>
  <si>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</si>
  <si>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</si>
  <si>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</si>
  <si>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</si>
  <si>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</si>
  <si>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</si>
  <si>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</si>
  <si>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</si>
  <si>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</si>
  <si>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</si>
  <si>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</si>
  <si>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</si>
  <si>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</si>
  <si>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</si>
  <si>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</si>
  <si>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</si>
  <si>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</si>
  <si>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</si>
  <si>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</si>
  <si>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</si>
  <si>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</si>
  <si>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</si>
  <si>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</si>
  <si>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</si>
  <si>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</si>
  <si>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</si>
  <si>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</si>
  <si>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</si>
  <si>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</si>
  <si>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</si>
  <si>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</si>
  <si>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</si>
  <si>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</si>
  <si>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</si>
  <si>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</si>
  <si>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</si>
  <si>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</si>
  <si>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</si>
  <si>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</si>
  <si>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</si>
  <si>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</si>
  <si>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</si>
  <si>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</si>
  <si>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</si>
  <si>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</si>
  <si>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</si>
  <si>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</si>
  <si>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</si>
  <si>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</si>
  <si>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</si>
  <si>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</si>
  <si>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</si>
  <si>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</si>
  <si>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</si>
  <si>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</si>
  <si>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</si>
  <si>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</si>
  <si>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</si>
  <si>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</si>
  <si>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</si>
  <si>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</si>
  <si>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</si>
  <si>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</si>
  <si>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</si>
  <si>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</si>
  <si>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</si>
  <si>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</si>
  <si>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</si>
  <si>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</si>
  <si>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</si>
  <si>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</si>
  <si>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</si>
  <si>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</si>
  <si>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</si>
  <si>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</si>
  <si>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</si>
  <si>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</si>
  <si>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</si>
  <si>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</si>
  <si>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</si>
  <si>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</si>
  <si>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</si>
  <si>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</si>
  <si>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</si>
  <si>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</si>
  <si>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</si>
  <si>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</si>
  <si>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</si>
  <si>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</si>
  <si>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</si>
  <si>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</si>
  <si>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</si>
  <si>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</si>
  <si>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</si>
  <si>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</si>
  <si>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</si>
  <si>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</si>
  <si>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</si>
  <si>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</si>
  <si>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</si>
  <si>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</si>
  <si>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</si>
  <si>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</si>
  <si>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</si>
  <si>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</si>
  <si>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</si>
  <si>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</si>
  <si>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</si>
  <si>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</si>
  <si>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</si>
  <si>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</si>
  <si>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</si>
  <si>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</si>
  <si>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</si>
  <si>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</si>
  <si>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</si>
  <si>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</si>
  <si>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</si>
  <si>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</si>
  <si>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</si>
  <si>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</si>
  <si>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</si>
  <si>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</si>
  <si>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</si>
  <si>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</si>
  <si>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</si>
  <si>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</si>
  <si>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</si>
  <si>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</si>
  <si>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</si>
  <si>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</si>
  <si>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</si>
  <si>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</si>
  <si>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</si>
  <si>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</si>
  <si>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</si>
  <si>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</si>
  <si>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</si>
  <si>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</si>
  <si>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</si>
  <si>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</si>
  <si>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</si>
  <si>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</si>
  <si>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</si>
  <si>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</si>
  <si>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</si>
  <si>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</si>
  <si>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</si>
  <si>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</si>
  <si>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</si>
  <si>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</si>
  <si>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</si>
  <si>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</si>
  <si>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</si>
  <si>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</si>
  <si>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</si>
  <si>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</si>
  <si>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</si>
  <si>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</si>
  <si>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</si>
  <si>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</si>
  <si>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</si>
  <si>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</si>
  <si>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</si>
  <si>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</si>
  <si>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</si>
  <si>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</si>
  <si>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</si>
  <si>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</si>
  <si>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</si>
  <si>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</si>
  <si>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</si>
  <si>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</si>
  <si>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</si>
  <si>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</si>
  <si>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</si>
  <si>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</si>
  <si>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</si>
  <si>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</si>
  <si>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</si>
  <si>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</si>
  <si>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</si>
  <si>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</si>
  <si>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</si>
  <si>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</si>
  <si>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</si>
  <si>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</si>
  <si>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</si>
  <si>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</si>
  <si>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</si>
  <si>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</si>
  <si>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</si>
  <si>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</si>
  <si>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</si>
  <si>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</si>
  <si>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</si>
  <si>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</si>
  <si>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</si>
  <si>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</si>
  <si>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</si>
  <si>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</si>
  <si>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</si>
  <si>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</si>
  <si>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</si>
  <si>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</si>
  <si>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</si>
  <si>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</si>
  <si>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</si>
  <si>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</si>
  <si>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</si>
  <si>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</si>
  <si>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</si>
  <si>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</si>
  <si>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</si>
  <si>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</si>
  <si>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</si>
  <si>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</si>
  <si>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</si>
  <si>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</si>
  <si>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</si>
  <si>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</si>
  <si>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</si>
  <si>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</si>
  <si>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</si>
  <si>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</si>
  <si>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</si>
  <si>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</si>
  <si>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</si>
  <si>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</si>
  <si>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</si>
  <si>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</si>
  <si>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</si>
  <si>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</si>
  <si>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</si>
  <si>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</si>
  <si>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</si>
  <si>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</si>
  <si>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</si>
  <si>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</si>
  <si>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</si>
  <si>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</si>
  <si>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</si>
  <si>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</si>
  <si>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</si>
  <si>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</si>
  <si>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</si>
  <si>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</si>
  <si>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</si>
  <si>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</si>
  <si>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</si>
  <si>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</si>
  <si>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</si>
  <si>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</si>
  <si>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</si>
  <si>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</si>
  <si>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</si>
  <si>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</si>
  <si>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</si>
  <si>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</si>
  <si>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</si>
  <si>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</si>
  <si>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</si>
  <si>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</si>
  <si>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</si>
  <si>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</si>
  <si>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</si>
  <si>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</si>
  <si>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</si>
  <si>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</si>
  <si>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</si>
  <si>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</si>
  <si>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</si>
  <si>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</si>
  <si>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</si>
  <si>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</si>
  <si>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</si>
  <si>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</si>
  <si>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</si>
  <si>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</si>
  <si>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</si>
  <si>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</si>
  <si>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</si>
  <si>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</si>
  <si>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</si>
  <si>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</si>
  <si>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</si>
  <si>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</si>
  <si>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</si>
  <si>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</si>
  <si>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</si>
  <si>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</si>
  <si>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</si>
  <si>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</si>
  <si>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</si>
  <si>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</si>
  <si>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</si>
  <si>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</si>
  <si>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</si>
  <si>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</si>
  <si>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</si>
  <si>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</si>
  <si>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</si>
  <si>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</si>
  <si>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</si>
  <si>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</si>
  <si>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</si>
  <si>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</si>
  <si>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</si>
  <si>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</si>
  <si>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</si>
  <si>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</si>
  <si>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</si>
  <si>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</si>
  <si>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</si>
  <si>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</si>
  <si>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</si>
  <si>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</si>
  <si>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</si>
  <si>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</si>
  <si>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</si>
  <si>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</si>
  <si>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</si>
  <si>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</si>
  <si>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</si>
  <si>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</si>
  <si>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</si>
  <si>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</si>
  <si>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</si>
  <si>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</si>
  <si>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</si>
  <si>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</si>
  <si>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</si>
  <si>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</si>
  <si>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</si>
  <si>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</si>
  <si>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</si>
  <si>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</si>
  <si>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</si>
  <si>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</si>
  <si>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</si>
  <si>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</si>
  <si>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</si>
  <si>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</si>
  <si>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</si>
  <si>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</si>
  <si>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</si>
  <si>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</si>
  <si>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</si>
  <si>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</si>
  <si>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</si>
  <si>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</si>
  <si>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</si>
  <si>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</si>
  <si>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</si>
  <si>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</si>
  <si>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</si>
  <si>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</si>
  <si>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</si>
  <si>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</si>
  <si>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</si>
  <si>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</si>
  <si>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</si>
  <si>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</si>
  <si>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</si>
  <si>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</si>
  <si>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</si>
  <si>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</si>
  <si>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</si>
  <si>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</si>
  <si>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</si>
  <si>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</si>
  <si>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</si>
  <si>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</si>
  <si>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</si>
  <si>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</si>
  <si>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</si>
  <si>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</si>
  <si>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</si>
  <si>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</si>
  <si>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</si>
  <si>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</si>
  <si>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</si>
  <si>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</si>
  <si>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</si>
  <si>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</si>
  <si>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</si>
  <si>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</si>
  <si>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</si>
  <si>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</si>
  <si>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</si>
  <si>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</si>
  <si>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</si>
  <si>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</si>
  <si>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</si>
  <si>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</si>
  <si>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</si>
  <si>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</si>
  <si>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</si>
  <si>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</si>
  <si>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</si>
  <si>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</si>
  <si>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</si>
  <si>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</si>
  <si>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</si>
  <si>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</si>
  <si>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</si>
  <si>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</si>
  <si>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</si>
  <si>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</si>
  <si>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</si>
  <si>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</si>
  <si>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</si>
  <si>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</si>
  <si>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</si>
  <si>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</si>
  <si>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</si>
  <si>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</si>
  <si>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</si>
  <si>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</si>
  <si>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</si>
  <si>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</si>
  <si>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</si>
  <si>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</si>
  <si>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</si>
  <si>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</si>
  <si>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</si>
  <si>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</si>
  <si>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</si>
  <si>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</si>
  <si>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</si>
  <si>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</si>
  <si>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</si>
  <si>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</si>
  <si>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</si>
  <si>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</si>
  <si>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</si>
  <si>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</si>
  <si>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</si>
  <si>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</si>
  <si>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</si>
  <si>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</si>
  <si>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</si>
  <si>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</si>
  <si>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</si>
  <si>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</si>
  <si>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</si>
  <si>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</si>
  <si>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</si>
  <si>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</si>
  <si>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</si>
  <si>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</si>
  <si>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</si>
  <si>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</si>
  <si>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</si>
  <si>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</si>
  <si>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</si>
  <si>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</si>
  <si>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</si>
  <si>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</si>
  <si>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</si>
  <si>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</si>
  <si>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</si>
  <si>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</si>
  <si>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</si>
  <si>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</si>
  <si>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</si>
  <si>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</si>
  <si>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</si>
  <si>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</si>
  <si>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</si>
  <si>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</si>
  <si>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</si>
  <si>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</si>
  <si>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</si>
  <si>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</si>
  <si>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</si>
  <si>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</si>
  <si>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</si>
  <si>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</si>
  <si>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</si>
  <si>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</si>
  <si>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</si>
  <si>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</si>
  <si>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</si>
  <si>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</si>
  <si>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</si>
  <si>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</si>
  <si>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</si>
  <si>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</si>
  <si>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</si>
  <si>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</si>
  <si>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</si>
  <si>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</si>
  <si>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</si>
  <si>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</si>
  <si>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</si>
  <si>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</si>
  <si>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</si>
  <si>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</si>
  <si>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</si>
  <si>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</si>
  <si>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</si>
  <si>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</si>
  <si>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</si>
  <si>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</si>
  <si>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</si>
  <si>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</si>
  <si>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</si>
  <si>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</si>
  <si>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</si>
  <si>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</si>
  <si>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</si>
  <si>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</si>
  <si>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</si>
  <si>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</si>
  <si>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</si>
  <si>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</si>
  <si>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</si>
  <si>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</si>
  <si>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</si>
  <si>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</si>
  <si>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</si>
  <si>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</si>
  <si>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</si>
  <si>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</si>
  <si>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</si>
  <si>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</si>
  <si>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</si>
  <si>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</si>
  <si>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</si>
  <si>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</si>
  <si>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</si>
  <si>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</si>
  <si>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</si>
  <si>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</si>
  <si>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</si>
  <si>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</si>
  <si>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</si>
  <si>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</si>
  <si>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</si>
  <si>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</si>
  <si>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</si>
  <si>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</si>
  <si>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</si>
  <si>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</si>
  <si>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</si>
  <si>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</si>
  <si>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</si>
  <si>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</si>
  <si>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</si>
  <si>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</si>
  <si>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</si>
  <si>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</si>
  <si>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</si>
  <si>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</si>
  <si>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</si>
  <si>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</si>
  <si>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</si>
  <si>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</si>
  <si>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</si>
  <si>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</si>
  <si>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</si>
  <si>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</si>
  <si>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</si>
  <si>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</si>
  <si>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</si>
  <si>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</si>
  <si>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</si>
  <si>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</si>
  <si>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</si>
  <si>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</si>
  <si>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</si>
  <si>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</si>
  <si>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</si>
  <si>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</si>
  <si>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</si>
  <si>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</si>
  <si>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</si>
  <si>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</si>
  <si>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</si>
  <si>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</si>
  <si>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</si>
  <si>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</si>
  <si>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</si>
  <si>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</si>
  <si>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</si>
  <si>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</si>
  <si>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</si>
  <si>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</si>
  <si>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</si>
  <si>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</si>
  <si>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</si>
  <si>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</si>
  <si>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</si>
  <si>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</si>
  <si>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</si>
  <si>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</si>
  <si>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</si>
  <si>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</si>
  <si>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</si>
  <si>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</si>
  <si>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</si>
  <si>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</si>
  <si>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</si>
  <si>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</si>
  <si>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</si>
  <si>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</si>
  <si>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</si>
  <si>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</si>
  <si>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</si>
  <si>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</si>
  <si>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</si>
  <si>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</si>
  <si>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</si>
  <si>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</si>
  <si>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</si>
  <si>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</si>
  <si>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</si>
  <si>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</si>
  <si>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</si>
  <si>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</si>
  <si>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</si>
  <si>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</si>
  <si>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</si>
  <si>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</si>
  <si>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</si>
  <si>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</si>
  <si>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</si>
  <si>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</si>
  <si>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</si>
  <si>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</si>
  <si>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</si>
  <si>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</si>
  <si>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</si>
  <si>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</si>
  <si>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</si>
  <si>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</si>
  <si>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</si>
  <si>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</si>
  <si>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</si>
  <si>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</si>
  <si>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</si>
  <si>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</si>
  <si>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</si>
  <si>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</si>
  <si>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</si>
  <si>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</si>
  <si>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</si>
  <si>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</si>
  <si>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</si>
  <si>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</si>
  <si>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</si>
  <si>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</si>
  <si>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</si>
  <si>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</si>
  <si>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</si>
  <si>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</si>
  <si>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</si>
  <si>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</si>
  <si>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</si>
  <si>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</si>
  <si>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</si>
  <si>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</si>
  <si>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</si>
  <si>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</si>
  <si>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</si>
  <si>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</si>
  <si>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</si>
  <si>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</si>
  <si>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</si>
  <si>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</si>
  <si>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</si>
  <si>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</si>
  <si>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</si>
  <si>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</si>
  <si>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</si>
  <si>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</si>
  <si>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</si>
  <si>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</si>
  <si>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</si>
  <si>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</si>
  <si>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</si>
  <si>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</si>
  <si>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</si>
  <si>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</si>
  <si>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</si>
  <si>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</si>
  <si>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</si>
  <si>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</si>
  <si>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</si>
  <si>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</si>
  <si>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</si>
  <si>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</si>
  <si>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</si>
  <si>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</si>
  <si>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</si>
  <si>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</si>
  <si>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</si>
  <si>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</si>
  <si>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</si>
  <si>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</si>
  <si>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</si>
  <si>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</si>
  <si>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</si>
  <si>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</si>
  <si>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</si>
  <si>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</si>
  <si>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</si>
  <si>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</si>
  <si>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</si>
  <si>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</si>
  <si>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</si>
  <si>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</si>
  <si>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</si>
  <si>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</si>
  <si>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</si>
  <si>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</si>
  <si>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</si>
  <si>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</si>
  <si>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</si>
  <si>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</si>
  <si>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</si>
  <si>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</si>
  <si>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</si>
  <si>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</si>
  <si>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</si>
  <si>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</si>
  <si>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</si>
  <si>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</si>
  <si>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</si>
  <si>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</si>
  <si>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</si>
  <si>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</si>
  <si>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</si>
  <si>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</si>
  <si>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</si>
  <si>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</si>
  <si>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</si>
  <si>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</si>
  <si>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</si>
  <si>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</si>
  <si>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</si>
  <si>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</si>
  <si>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</si>
  <si>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</si>
  <si>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</si>
  <si>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</si>
  <si>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</si>
  <si>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</si>
  <si>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</si>
  <si>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</si>
  <si>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</si>
  <si>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</si>
  <si>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</si>
  <si>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</si>
  <si>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</si>
  <si>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</si>
  <si>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</si>
  <si>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</si>
  <si>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</si>
  <si>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</si>
  <si>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</si>
  <si>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</si>
  <si>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</si>
  <si>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</si>
  <si>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</si>
  <si>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</si>
  <si>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</si>
  <si>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</si>
  <si>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</si>
  <si>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</si>
  <si>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</si>
  <si>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</si>
  <si>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</si>
  <si>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</si>
  <si>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</si>
  <si>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</si>
  <si>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</si>
  <si>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</si>
  <si>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</si>
  <si>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</si>
  <si>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</si>
  <si>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</si>
  <si>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</si>
  <si>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</si>
  <si>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</si>
  <si>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</si>
  <si>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</si>
  <si>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</si>
  <si>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</si>
  <si>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</si>
  <si>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</si>
  <si>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</si>
  <si>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</si>
  <si>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</si>
  <si>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</si>
  <si>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</si>
  <si>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</si>
  <si>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</si>
  <si>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</si>
  <si>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</si>
  <si>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</si>
  <si>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</si>
  <si>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</si>
  <si>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</si>
  <si>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</si>
  <si>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</si>
  <si>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</si>
  <si>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</si>
  <si>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</si>
  <si>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</si>
  <si>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</si>
  <si>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</si>
  <si>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</si>
  <si>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</si>
  <si>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</si>
  <si>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</si>
  <si>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</si>
  <si>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</si>
  <si>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</si>
  <si>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</si>
  <si>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</si>
  <si>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</si>
  <si>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</si>
  <si>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</si>
  <si>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</si>
  <si>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</si>
  <si>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</si>
  <si>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</si>
  <si>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</si>
  <si>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</si>
  <si>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</si>
  <si>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</si>
  <si>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</si>
  <si>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</si>
  <si>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</si>
  <si>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</si>
  <si>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</si>
  <si>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</si>
  <si>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</si>
  <si>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</si>
  <si>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</si>
  <si>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</si>
  <si>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</si>
  <si>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</si>
  <si>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</si>
  <si>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</si>
  <si>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</si>
  <si>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</si>
  <si>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</si>
  <si>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</si>
  <si>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</si>
  <si>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</si>
  <si>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</si>
  <si>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</si>
  <si>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</si>
  <si>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</si>
  <si>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</si>
  <si>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</si>
  <si>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</si>
  <si>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</si>
  <si>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</si>
  <si>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</si>
  <si>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</si>
  <si>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</si>
  <si>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</si>
  <si>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</si>
  <si>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</si>
  <si>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</si>
  <si>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</si>
  <si>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</si>
  <si>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</si>
  <si>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</si>
  <si>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</si>
  <si>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</si>
  <si>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</si>
  <si>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</si>
  <si>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</si>
  <si>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</si>
  <si>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</si>
  <si>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</si>
  <si>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</si>
  <si>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</si>
  <si>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</si>
  <si>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</si>
  <si>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</si>
  <si>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</si>
  <si>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</si>
  <si>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</si>
  <si>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</si>
  <si>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</si>
  <si>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</si>
  <si>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</si>
  <si>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</si>
  <si>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</si>
  <si>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</si>
  <si>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</si>
  <si>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</si>
  <si>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</si>
  <si>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</si>
  <si>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</si>
  <si>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</si>
  <si>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</si>
  <si>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</si>
  <si>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</si>
  <si>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</si>
  <si>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</si>
  <si>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</si>
  <si>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</si>
  <si>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</si>
  <si>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</si>
  <si>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</si>
  <si>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</si>
  <si>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</si>
  <si>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</si>
  <si>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</si>
  <si>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</si>
  <si>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</si>
  <si>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</si>
  <si>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</si>
  <si>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</si>
  <si>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</si>
  <si>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</si>
  <si>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</si>
  <si>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</si>
  <si>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</si>
  <si>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</si>
  <si>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</si>
  <si>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</si>
  <si>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</si>
  <si>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</si>
  <si>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</si>
  <si>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</si>
  <si>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</si>
  <si>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</si>
  <si>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</si>
  <si>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</si>
  <si>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</si>
  <si>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</si>
  <si>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</si>
  <si>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</si>
  <si>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</si>
  <si>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</si>
  <si>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</si>
  <si>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</si>
  <si>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</si>
  <si>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</si>
  <si>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</si>
  <si>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</si>
  <si>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</si>
  <si>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</si>
  <si>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</si>
  <si>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</si>
  <si>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</si>
  <si>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</si>
  <si>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</si>
  <si>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</si>
  <si>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</si>
  <si>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</si>
  <si>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</si>
  <si>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</si>
  <si>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</si>
  <si>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</si>
  <si>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</si>
  <si>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</si>
  <si>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</si>
  <si>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</si>
  <si>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</si>
  <si>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</si>
  <si>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</si>
  <si>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</si>
  <si>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</si>
  <si>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</si>
  <si>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</si>
  <si>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</si>
  <si>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</si>
  <si>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</si>
  <si>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</si>
  <si>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</si>
  <si>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</si>
  <si>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</si>
  <si>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</si>
  <si>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</si>
  <si>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</si>
  <si>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</si>
  <si>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</si>
  <si>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</si>
  <si>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</si>
  <si>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</si>
  <si>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</si>
  <si>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</si>
  <si>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</si>
  <si>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</si>
  <si>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</si>
  <si>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</si>
  <si>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</si>
  <si>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</si>
  <si>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</si>
  <si>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</si>
  <si>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</si>
  <si>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</si>
  <si>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</si>
  <si>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</si>
  <si>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</si>
  <si>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</si>
  <si>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</si>
  <si>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</si>
  <si>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</si>
  <si>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</si>
  <si>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</si>
  <si>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</si>
  <si>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</si>
  <si>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</si>
  <si>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</si>
  <si>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</si>
  <si>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</si>
  <si>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</si>
  <si>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</si>
  <si>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</si>
  <si>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</si>
  <si>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</si>
  <si>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</si>
  <si>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</si>
  <si>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</si>
  <si>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</si>
  <si>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</si>
  <si>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</si>
  <si>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</si>
  <si>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</si>
  <si>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</si>
  <si>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</si>
  <si>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</si>
  <si>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</si>
  <si>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</si>
  <si>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</si>
  <si>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</si>
  <si>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</si>
  <si>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</si>
  <si>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</si>
  <si>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</si>
  <si>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</si>
  <si>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</si>
  <si>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</si>
  <si>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</si>
  <si>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</si>
  <si>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</si>
  <si>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</si>
  <si>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</si>
  <si>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</si>
  <si>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</si>
  <si>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</si>
  <si>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</si>
  <si>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</si>
  <si>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</si>
  <si>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</si>
  <si>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</si>
  <si>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</si>
  <si>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</si>
  <si>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</si>
  <si>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</si>
  <si>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</si>
  <si>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</si>
  <si>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</si>
  <si>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</si>
  <si>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</si>
  <si>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</si>
  <si>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</si>
  <si>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</si>
  <si>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</si>
  <si>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</si>
  <si>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</si>
  <si>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</si>
  <si>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</si>
  <si>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</si>
  <si>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</si>
  <si>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</si>
  <si>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</si>
  <si>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</si>
  <si>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</si>
  <si>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</si>
  <si>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</si>
  <si>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</si>
  <si>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</si>
  <si>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</si>
  <si>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</si>
  <si>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</si>
  <si>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</si>
  <si>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</si>
  <si>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</si>
  <si>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</si>
  <si>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</si>
  <si>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</si>
  <si>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</si>
  <si>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</si>
  <si>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</si>
  <si>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</si>
  <si>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</si>
  <si>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</si>
  <si>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</si>
  <si>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</si>
  <si>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</si>
  <si>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</si>
  <si>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</si>
  <si>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</si>
  <si>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</si>
  <si>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</si>
  <si>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</si>
  <si>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</si>
  <si>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</si>
  <si>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</si>
  <si>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</si>
  <si>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</si>
  <si>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</si>
  <si>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</si>
  <si>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</si>
  <si>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</si>
  <si>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</si>
  <si>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</si>
  <si>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</si>
  <si>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</si>
  <si>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</si>
  <si>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</si>
  <si>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</si>
  <si>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</si>
  <si>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</si>
  <si>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</si>
  <si>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</si>
  <si>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</si>
  <si>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</si>
  <si>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</si>
  <si>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</si>
  <si>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</si>
  <si>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</si>
  <si>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</si>
  <si>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</si>
  <si>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</si>
  <si>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</si>
  <si>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</si>
  <si>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</si>
  <si>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</si>
  <si>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</si>
  <si>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</si>
  <si>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</si>
  <si>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</si>
  <si>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</si>
  <si>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</si>
  <si>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</si>
  <si>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</si>
  <si>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</si>
  <si>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</si>
  <si>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</si>
  <si>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</si>
  <si>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</si>
  <si>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</si>
  <si>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</si>
  <si>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</si>
  <si>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</si>
  <si>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</si>
  <si>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</si>
  <si>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</si>
  <si>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</si>
  <si>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</si>
  <si>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</si>
  <si>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</si>
  <si>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</si>
  <si>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</si>
  <si>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</si>
  <si>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</si>
  <si>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</si>
  <si>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</si>
  <si>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</si>
  <si>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</si>
  <si>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</si>
  <si>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</si>
  <si>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</si>
  <si>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</si>
  <si>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</si>
  <si>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</si>
  <si>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</si>
  <si>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</si>
  <si>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</si>
  <si>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</si>
  <si>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</si>
  <si>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</si>
  <si>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</si>
  <si>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</si>
  <si>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</si>
  <si>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</si>
  <si>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</si>
  <si>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</si>
  <si>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</si>
  <si>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</si>
  <si>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</si>
  <si>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</si>
  <si>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</si>
  <si>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</si>
  <si>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</si>
  <si>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</si>
  <si>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</si>
  <si>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</si>
  <si>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</si>
  <si>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</si>
  <si>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</si>
  <si>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</si>
  <si>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</si>
  <si>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</si>
  <si>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</si>
  <si>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</si>
  <si>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</si>
  <si>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</si>
  <si>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</si>
  <si>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</si>
  <si>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</si>
  <si>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</si>
  <si>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</si>
  <si>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</si>
  <si>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</si>
  <si>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</si>
  <si>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</si>
  <si>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</si>
  <si>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</si>
  <si>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</si>
  <si>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</si>
  <si>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</si>
  <si>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</si>
  <si>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</si>
  <si>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</si>
  <si>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</si>
  <si>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</si>
  <si>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</si>
  <si>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</si>
  <si>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</si>
  <si>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</si>
  <si>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</si>
  <si>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</si>
  <si>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</si>
  <si>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</si>
  <si>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</si>
  <si>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</si>
  <si>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</si>
  <si>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</si>
  <si>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</si>
  <si>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</si>
  <si>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</si>
  <si>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</si>
  <si>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</si>
  <si>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</si>
  <si>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</si>
  <si>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</si>
  <si>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</si>
  <si>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</si>
  <si>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</si>
  <si>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</si>
  <si>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</si>
  <si>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</si>
  <si>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</si>
  <si>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</si>
  <si>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</si>
  <si>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</si>
  <si>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</si>
  <si>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</si>
  <si>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</si>
  <si>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</si>
  <si>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</si>
  <si>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</si>
  <si>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</si>
  <si>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</si>
  <si>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</si>
  <si>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</si>
  <si>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</si>
  <si>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</si>
  <si>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</si>
  <si>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</si>
  <si>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</si>
  <si>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</si>
  <si>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</si>
  <si>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</si>
  <si>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</si>
  <si>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</si>
  <si>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</si>
  <si>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</si>
  <si>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</si>
  <si>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</si>
  <si>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</si>
  <si>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</si>
  <si>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</si>
  <si>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</si>
  <si>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</si>
  <si>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</si>
  <si>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</si>
  <si>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</si>
  <si>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</si>
  <si>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</si>
  <si>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</si>
  <si>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</si>
  <si>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</si>
  <si>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</si>
  <si>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</si>
  <si>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</si>
  <si>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</si>
  <si>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</si>
  <si>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</si>
  <si>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</si>
  <si>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</si>
  <si>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</si>
  <si>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</si>
  <si>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</si>
  <si>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</si>
  <si>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</si>
  <si>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</si>
  <si>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</si>
  <si>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</si>
  <si>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</si>
  <si>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</si>
  <si>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</si>
  <si>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</si>
  <si>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</si>
  <si>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</si>
  <si>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</si>
  <si>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</si>
  <si>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</si>
  <si>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</si>
  <si>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</si>
  <si>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</si>
  <si>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</si>
  <si>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</si>
  <si>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</si>
  <si>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</si>
  <si>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</si>
  <si>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</si>
  <si>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</si>
  <si>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</si>
  <si>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</si>
  <si>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</si>
  <si>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</si>
  <si>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</si>
  <si>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</si>
  <si>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</si>
  <si>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</si>
  <si>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</si>
  <si>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</si>
  <si>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</si>
  <si>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</si>
  <si>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</si>
  <si>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</si>
  <si>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</si>
  <si>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</si>
  <si>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</si>
  <si>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</si>
  <si>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</si>
  <si>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</si>
  <si>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</si>
  <si>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</si>
  <si>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</si>
  <si>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</si>
  <si>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</si>
  <si>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</si>
  <si>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</si>
  <si>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</si>
  <si>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</si>
  <si>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</si>
  <si>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</si>
  <si>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</si>
  <si>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</si>
  <si>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</si>
  <si>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</si>
  <si>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</si>
  <si>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</si>
  <si>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</si>
  <si>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</si>
  <si>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</si>
  <si>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</si>
  <si>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</si>
  <si>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</si>
  <si>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</si>
  <si>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</si>
  <si>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</si>
  <si>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</si>
  <si>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</si>
  <si>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</si>
  <si>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</si>
  <si>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</si>
  <si>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</si>
  <si>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</si>
  <si>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</si>
  <si>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</si>
  <si>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</si>
  <si>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</si>
  <si>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</si>
  <si>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</si>
  <si>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</si>
  <si>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</si>
  <si>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</si>
  <si>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</si>
  <si>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</si>
  <si>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</si>
  <si>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</si>
  <si>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</si>
  <si>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</si>
  <si>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</si>
  <si>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</si>
  <si>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</si>
  <si>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</si>
  <si>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</si>
  <si>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</si>
  <si>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</si>
  <si>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</si>
  <si>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</si>
  <si>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</si>
  <si>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</si>
  <si>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</si>
  <si>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</si>
  <si>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</si>
  <si>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</si>
  <si>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</si>
  <si>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</si>
  <si>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</si>
  <si>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</si>
  <si>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</si>
  <si>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</si>
  <si>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</si>
  <si>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</si>
  <si>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</si>
  <si>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</si>
  <si>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</si>
  <si>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</si>
  <si>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</si>
  <si>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</si>
  <si>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</si>
  <si>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</si>
  <si>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</si>
  <si>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</si>
  <si>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</si>
  <si>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</si>
  <si>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</si>
  <si>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</si>
  <si>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</si>
  <si>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</si>
  <si>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</si>
  <si>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</si>
  <si>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</si>
  <si>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</si>
  <si>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</si>
  <si>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</si>
  <si>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</si>
  <si>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</si>
  <si>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</si>
  <si>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</si>
  <si>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</si>
  <si>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</si>
  <si>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</si>
  <si>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</si>
  <si>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</si>
  <si>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</si>
  <si>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</si>
  <si>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</si>
  <si>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</si>
  <si>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</si>
  <si>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</si>
  <si>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</si>
  <si>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</si>
  <si>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</si>
  <si>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</si>
  <si>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</si>
  <si>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</si>
  <si>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</si>
  <si>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</si>
  <si>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</si>
  <si>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</si>
  <si>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</si>
  <si>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</si>
  <si>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</si>
  <si>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</si>
  <si>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</si>
  <si>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</si>
  <si>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</si>
  <si>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</si>
  <si>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</si>
  <si>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</si>
  <si>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</si>
  <si>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</si>
  <si>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</si>
  <si>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</si>
  <si>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</si>
  <si>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</si>
  <si>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</si>
  <si>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</si>
  <si>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</si>
  <si>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</si>
  <si>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</si>
  <si>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</si>
  <si>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</si>
  <si>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</si>
  <si>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</si>
  <si>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</si>
  <si>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</si>
  <si>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</si>
  <si>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</si>
  <si>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</si>
  <si>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</si>
  <si>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</si>
  <si>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</si>
  <si>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</si>
  <si>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</si>
  <si>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</si>
  <si>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</si>
  <si>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</si>
  <si>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</si>
  <si>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</si>
  <si>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</si>
  <si>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</si>
  <si>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</si>
  <si>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</si>
  <si>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</si>
  <si>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</si>
  <si>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</si>
  <si>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</si>
  <si>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</si>
  <si>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</si>
  <si>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</si>
  <si>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</si>
  <si>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</si>
  <si>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</si>
  <si>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</si>
  <si>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</si>
  <si>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</si>
  <si>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</si>
  <si>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</si>
  <si>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</si>
  <si>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</si>
  <si>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</si>
  <si>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</si>
  <si>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</si>
  <si>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</si>
  <si>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</si>
  <si>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</si>
  <si>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</si>
  <si>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</si>
  <si>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</si>
  <si>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</si>
  <si>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</si>
  <si>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</si>
  <si>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</si>
  <si>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</si>
  <si>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</si>
  <si>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</si>
  <si>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</si>
  <si>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</si>
  <si>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</si>
  <si>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</si>
  <si>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</si>
  <si>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</si>
  <si>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</si>
  <si>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</si>
  <si>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</si>
  <si>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</si>
  <si>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</si>
  <si>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</si>
  <si>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</si>
  <si>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</si>
  <si>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</si>
  <si>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</si>
  <si>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</si>
  <si>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</si>
  <si>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</si>
  <si>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</si>
  <si>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</si>
  <si>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</si>
  <si>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</si>
  <si>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</si>
  <si>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</si>
  <si>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</si>
  <si>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</si>
  <si>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</si>
  <si>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</si>
  <si>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</si>
  <si>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</si>
  <si>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</si>
  <si>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</si>
  <si>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</si>
  <si>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</si>
  <si>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</si>
  <si>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</si>
  <si>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</si>
  <si>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</si>
  <si>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</si>
  <si>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</si>
  <si>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</si>
  <si>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</si>
  <si>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</si>
  <si>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</si>
  <si>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</si>
  <si>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</si>
  <si>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</si>
  <si>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</si>
  <si>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</si>
  <si>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</si>
  <si>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</si>
  <si>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</si>
  <si>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</si>
  <si>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</si>
  <si>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</si>
  <si>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</si>
  <si>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</si>
  <si>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</si>
  <si>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</si>
  <si>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</si>
  <si>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</si>
  <si>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</si>
  <si>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</si>
  <si>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</si>
  <si>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</si>
  <si>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</si>
  <si>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</si>
  <si>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</si>
  <si>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</si>
  <si>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</si>
  <si>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</si>
  <si>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</si>
  <si>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</si>
  <si>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</si>
  <si>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</si>
  <si>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</si>
  <si>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</si>
  <si>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</si>
  <si>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</si>
  <si>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</si>
  <si>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</si>
  <si>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</si>
  <si>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</si>
  <si>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</si>
  <si>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</si>
  <si>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</si>
  <si>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</si>
  <si>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</si>
  <si>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</si>
  <si>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</si>
  <si>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</si>
  <si>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</si>
  <si>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</si>
  <si>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</si>
  <si>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</si>
  <si>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</si>
  <si>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</si>
  <si>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</si>
  <si>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</si>
  <si>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</si>
  <si>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</si>
  <si>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</si>
  <si>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</si>
  <si>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</si>
  <si>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</si>
  <si>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</si>
  <si>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</si>
  <si>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</si>
  <si>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</si>
  <si>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</si>
  <si>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</si>
  <si>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</si>
  <si>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</si>
  <si>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</si>
  <si>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</si>
  <si>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</si>
  <si>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</si>
  <si>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</si>
  <si>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</si>
  <si>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</si>
  <si>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</si>
  <si>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</si>
  <si>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</si>
  <si>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</si>
  <si>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</si>
  <si>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</si>
  <si>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</si>
  <si>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</si>
  <si>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</si>
  <si>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</si>
  <si>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</si>
  <si>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</si>
  <si>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</si>
  <si>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</si>
  <si>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</si>
  <si>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</si>
  <si>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</si>
  <si>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</si>
  <si>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</si>
  <si>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</si>
  <si>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</si>
  <si>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</si>
  <si>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</si>
  <si>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</si>
  <si>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</si>
  <si>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</si>
  <si>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</si>
  <si>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</si>
  <si>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</si>
  <si>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</si>
  <si>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</si>
  <si>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</si>
  <si>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</si>
  <si>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</si>
  <si>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</si>
  <si>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</si>
  <si>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</si>
  <si>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</si>
  <si>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</si>
  <si>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</si>
  <si>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</si>
  <si>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</si>
  <si>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</si>
  <si>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</si>
  <si>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</si>
  <si>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</si>
  <si>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</si>
  <si>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</si>
  <si>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</si>
  <si>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</si>
  <si>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</si>
  <si>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</si>
  <si>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</si>
  <si>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</si>
  <si>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</si>
  <si>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</si>
  <si>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</si>
  <si>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</si>
  <si>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</si>
  <si>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</si>
  <si>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</si>
  <si>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</si>
  <si>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</si>
  <si>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</si>
  <si>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</si>
  <si>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</si>
  <si>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</si>
  <si>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</si>
  <si>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</si>
  <si>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</si>
  <si>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</si>
  <si>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</si>
  <si>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</si>
  <si>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</si>
  <si>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</si>
  <si>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</si>
  <si>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</si>
  <si>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</si>
  <si>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</si>
  <si>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</si>
  <si>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</si>
  <si>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</si>
  <si>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</si>
  <si>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</si>
  <si>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</si>
  <si>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</si>
  <si>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</si>
  <si>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</si>
  <si>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</si>
  <si>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</si>
  <si>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</si>
  <si>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</si>
  <si>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</si>
  <si>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</si>
  <si>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</si>
  <si>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</si>
  <si>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</si>
  <si>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</si>
  <si>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</si>
  <si>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</si>
  <si>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</si>
  <si>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</si>
  <si>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</si>
  <si>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</si>
  <si>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</si>
  <si>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</si>
  <si>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</si>
  <si>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</si>
  <si>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</si>
  <si>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</si>
  <si>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</si>
  <si>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</si>
  <si>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</si>
  <si>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</si>
  <si>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</si>
  <si>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</si>
  <si>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</si>
  <si>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</si>
  <si>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</si>
  <si>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</si>
  <si>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</si>
  <si>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</si>
  <si>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</si>
  <si>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</si>
  <si>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</si>
  <si>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</si>
  <si>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</si>
  <si>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</si>
  <si>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</si>
  <si>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</si>
  <si>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</si>
  <si>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</si>
  <si>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</si>
  <si>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</si>
  <si>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</si>
  <si>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</si>
  <si>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</si>
  <si>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</si>
  <si>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</si>
  <si>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</si>
  <si>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</si>
  <si>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</si>
  <si>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</si>
  <si>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</si>
  <si>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</si>
  <si>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</si>
  <si>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</si>
  <si>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</si>
  <si>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</si>
  <si>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</si>
  <si>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</si>
  <si>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</si>
  <si>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</si>
  <si>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</si>
  <si>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</si>
  <si>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</si>
  <si>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</si>
  <si>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</si>
  <si>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</si>
  <si>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</si>
  <si>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</si>
  <si>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</si>
  <si>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</si>
  <si>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</si>
  <si>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</si>
  <si>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</si>
  <si>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</si>
  <si>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</si>
  <si>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</si>
  <si>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</si>
  <si>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</si>
  <si>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</si>
  <si>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</si>
  <si>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</si>
  <si>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</si>
  <si>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</si>
  <si>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</si>
  <si>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</si>
  <si>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</si>
  <si>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</si>
  <si>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</si>
  <si>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</si>
  <si>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</si>
  <si>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</si>
  <si>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</si>
  <si>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</si>
  <si>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</si>
  <si>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</si>
  <si>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</si>
  <si>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</si>
  <si>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</si>
  <si>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</si>
  <si>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</si>
  <si>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</si>
  <si>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</si>
  <si>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</si>
  <si>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</si>
  <si>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</si>
  <si>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</si>
  <si>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</si>
  <si>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</si>
  <si>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</si>
  <si>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</si>
  <si>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</si>
  <si>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</si>
  <si>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</si>
  <si>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</si>
  <si>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</si>
  <si>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</si>
  <si>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</si>
  <si>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</si>
  <si>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</si>
  <si>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</si>
  <si>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</si>
  <si>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</si>
  <si>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</si>
  <si>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</si>
  <si>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</si>
  <si>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</si>
  <si>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</si>
  <si>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</si>
  <si>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</si>
  <si>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</si>
  <si>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</si>
  <si>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</si>
  <si>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</si>
  <si>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</si>
  <si>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</si>
  <si>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</si>
  <si>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</si>
  <si>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</si>
  <si>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</si>
  <si>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</si>
  <si>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</si>
  <si>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</si>
  <si>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</si>
  <si>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</si>
  <si>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</si>
  <si>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</si>
  <si>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</si>
  <si>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</si>
  <si>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</si>
  <si>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</si>
  <si>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</si>
  <si>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</si>
  <si>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</si>
  <si>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</si>
  <si>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</si>
  <si>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</si>
  <si>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</si>
  <si>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</si>
  <si>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</si>
  <si>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</si>
  <si>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</si>
  <si>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</si>
  <si>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</si>
  <si>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</si>
  <si>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</si>
  <si>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</si>
  <si>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</si>
  <si>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</si>
  <si>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</si>
  <si>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</si>
  <si>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</si>
  <si>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</si>
  <si>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</si>
  <si>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</si>
  <si>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</si>
  <si>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</si>
  <si>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</si>
  <si>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</si>
  <si>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</si>
  <si>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</si>
  <si>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</si>
  <si>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</si>
  <si>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</si>
  <si>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</si>
  <si>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</si>
  <si>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</si>
  <si>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</si>
  <si>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</si>
  <si>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</si>
  <si>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</si>
  <si>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</si>
  <si>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</si>
  <si>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</si>
  <si>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</si>
  <si>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</si>
  <si>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</si>
  <si>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</si>
  <si>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</si>
  <si>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</si>
  <si>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</si>
  <si>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</si>
  <si>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</si>
  <si>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</si>
  <si>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</si>
  <si>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</si>
  <si>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</si>
  <si>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</si>
  <si>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</si>
  <si>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</si>
  <si>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</si>
  <si>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</si>
  <si>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</si>
  <si>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</si>
  <si>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</si>
  <si>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</si>
  <si>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</si>
  <si>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</si>
  <si>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</si>
  <si>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</si>
  <si>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</si>
  <si>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</si>
  <si>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</si>
  <si>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</si>
  <si>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</si>
  <si>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</si>
  <si>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</si>
  <si>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</si>
  <si>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</si>
  <si>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</si>
  <si>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</si>
  <si>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</si>
  <si>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</si>
  <si>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</si>
  <si>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</si>
  <si>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</si>
  <si>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</si>
  <si>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</si>
  <si>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</si>
  <si>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</si>
  <si>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</si>
  <si>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</si>
  <si>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</si>
  <si>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</si>
  <si>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</si>
  <si>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</si>
  <si>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</si>
  <si>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</si>
  <si>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</si>
  <si>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</si>
  <si>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</si>
  <si>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</si>
  <si>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</si>
  <si>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</si>
  <si>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</si>
  <si>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</si>
  <si>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</si>
  <si>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</si>
  <si>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</si>
  <si>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</si>
  <si>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</si>
  <si>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</si>
  <si>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</si>
  <si>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</si>
  <si>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</si>
  <si>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</si>
  <si>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</si>
  <si>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</si>
  <si>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</si>
  <si>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</si>
  <si>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</si>
  <si>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</si>
  <si>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</si>
  <si>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</si>
  <si>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</si>
  <si>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</si>
  <si>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</si>
  <si>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</si>
  <si>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</si>
  <si>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</si>
  <si>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</si>
  <si>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</si>
  <si>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</si>
  <si>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</si>
  <si>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</si>
  <si>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</si>
  <si>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</si>
  <si>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</si>
  <si>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</si>
  <si>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</si>
  <si>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</si>
  <si>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</si>
  <si>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</si>
  <si>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</si>
  <si>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</si>
  <si>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</si>
  <si>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</si>
  <si>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</si>
  <si>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</si>
  <si>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</si>
  <si>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</si>
  <si>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</si>
  <si>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</si>
  <si>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</si>
  <si>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</si>
  <si>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</si>
  <si>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</si>
  <si>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</si>
  <si>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</si>
  <si>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</si>
  <si>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</si>
  <si>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</si>
  <si>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</si>
  <si>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</si>
  <si>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</si>
  <si>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</si>
  <si>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</si>
  <si>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</si>
  <si>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</si>
  <si>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</si>
  <si>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</si>
  <si>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</si>
  <si>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</si>
  <si>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</si>
  <si>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</si>
  <si>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</si>
  <si>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</si>
  <si>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</si>
  <si>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</si>
  <si>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</si>
  <si>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</si>
  <si>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</si>
  <si>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</si>
  <si>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</si>
  <si>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</si>
  <si>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</si>
  <si>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</si>
  <si>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</si>
  <si>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</si>
  <si>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</si>
  <si>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</si>
  <si>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</si>
  <si>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</si>
  <si>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</si>
  <si>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</si>
  <si>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</si>
  <si>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</si>
  <si>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</si>
  <si>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</si>
  <si>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</si>
  <si>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</si>
  <si>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</si>
  <si>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</si>
  <si>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</si>
  <si>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</si>
  <si>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</si>
  <si>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</si>
  <si>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</si>
  <si>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</si>
  <si>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</si>
  <si>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</si>
  <si>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</si>
  <si>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</si>
  <si>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</si>
  <si>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</si>
  <si>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</si>
  <si>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</si>
  <si>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</si>
  <si>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</si>
  <si>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</si>
  <si>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</si>
  <si>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</si>
  <si>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</si>
  <si>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</si>
  <si>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</si>
  <si>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</si>
  <si>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</si>
  <si>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</si>
  <si>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</si>
  <si>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</si>
  <si>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</si>
  <si>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</si>
  <si>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</si>
  <si>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</si>
  <si>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</si>
  <si>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</si>
  <si>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</si>
  <si>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</si>
  <si>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</si>
  <si>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</si>
  <si>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</si>
  <si>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</si>
  <si>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</si>
  <si>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</si>
  <si>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</si>
  <si>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</si>
  <si>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</si>
  <si>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</si>
  <si>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</si>
  <si>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</si>
  <si>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</si>
  <si>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</si>
  <si>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</si>
  <si>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</si>
  <si>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</si>
  <si>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</si>
  <si>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</si>
  <si>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</si>
  <si>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</si>
  <si>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</si>
  <si>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</si>
  <si>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</si>
  <si>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</si>
  <si>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</si>
  <si>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</si>
  <si>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</si>
  <si>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</si>
  <si>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</si>
  <si>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</si>
  <si>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</si>
  <si>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</si>
  <si>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</si>
  <si>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</si>
  <si>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</si>
  <si>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</si>
  <si>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</si>
  <si>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</si>
  <si>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</si>
  <si>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</si>
  <si>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</si>
  <si>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</si>
  <si>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</si>
  <si>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</si>
  <si>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</si>
  <si>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</si>
  <si>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</si>
  <si>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</si>
  <si>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</si>
  <si>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</si>
  <si>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</si>
  <si>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</si>
  <si>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</si>
  <si>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</si>
  <si>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</si>
  <si>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</si>
  <si>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</si>
  <si>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</si>
  <si>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</si>
  <si>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</si>
  <si>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</si>
  <si>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</si>
  <si>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</si>
  <si>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</si>
  <si>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</si>
  <si>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</si>
  <si>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</si>
  <si>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</si>
  <si>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</si>
  <si>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</si>
  <si>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</si>
  <si>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</si>
  <si>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</si>
  <si>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</si>
  <si>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</si>
  <si>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</si>
  <si>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</si>
  <si>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</si>
  <si>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</si>
  <si>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</si>
  <si>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</si>
  <si>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</si>
  <si>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</si>
  <si>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</si>
  <si>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</si>
  <si>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</si>
  <si>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</si>
  <si>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</si>
  <si>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</si>
  <si>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</si>
  <si>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</si>
  <si>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</si>
  <si>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</si>
  <si>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</si>
  <si>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</si>
  <si>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</si>
  <si>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</si>
  <si>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</si>
  <si>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</si>
  <si>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</si>
  <si>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</si>
  <si>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</si>
  <si>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</si>
  <si>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</si>
  <si>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</si>
  <si>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</si>
  <si>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</si>
  <si>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</si>
  <si>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</si>
  <si>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</si>
  <si>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</si>
  <si>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</si>
  <si>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</si>
  <si>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</si>
  <si>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</si>
  <si>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</si>
  <si>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</si>
  <si>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</si>
  <si>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</si>
  <si>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</si>
  <si>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</si>
  <si>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</si>
  <si>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</si>
  <si>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</si>
  <si>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</si>
  <si>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</si>
  <si>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</si>
  <si>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</si>
  <si>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</si>
  <si>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</si>
  <si>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</si>
  <si>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</si>
  <si>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</si>
  <si>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</si>
  <si>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</si>
  <si>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</si>
  <si>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</si>
  <si>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</si>
  <si>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</si>
  <si>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</si>
  <si>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</si>
  <si>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</si>
  <si>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</si>
  <si>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</si>
  <si>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</si>
  <si>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</si>
  <si>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</si>
  <si>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</si>
  <si>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</si>
  <si>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</si>
  <si>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</si>
  <si>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</si>
  <si>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</si>
  <si>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</si>
  <si>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</si>
  <si>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</si>
  <si>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</si>
  <si>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</si>
  <si>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</si>
  <si>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</si>
  <si>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</si>
  <si>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</si>
  <si>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</si>
  <si>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</si>
  <si>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</si>
  <si>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</si>
  <si>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</si>
  <si>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</si>
  <si>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</si>
  <si>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</si>
  <si>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</si>
  <si>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</si>
  <si>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</si>
  <si>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</si>
  <si>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</si>
  <si>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</si>
  <si>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</si>
  <si>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</si>
  <si>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</si>
  <si>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</si>
  <si>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</si>
  <si>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</si>
  <si>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</si>
  <si>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</si>
  <si>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</si>
  <si>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</si>
  <si>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</si>
  <si>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</si>
  <si>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</si>
  <si>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</si>
  <si>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</si>
  <si>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</si>
  <si>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</si>
  <si>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</si>
  <si>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</si>
  <si>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</si>
  <si>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</si>
  <si>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</si>
  <si>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</si>
  <si>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</si>
  <si>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</si>
  <si>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</si>
  <si>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</si>
  <si>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</si>
  <si>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</si>
  <si>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</si>
  <si>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</si>
  <si>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</si>
  <si>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</si>
  <si>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</si>
  <si>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</si>
  <si>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</si>
  <si>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</si>
  <si>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</si>
  <si>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</si>
  <si>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</si>
  <si>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</si>
  <si>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</si>
  <si>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</si>
  <si>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</si>
  <si>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</si>
  <si>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</si>
  <si>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</si>
  <si>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</si>
  <si>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</si>
  <si>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</si>
  <si>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</si>
  <si>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</si>
  <si>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</si>
  <si>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</si>
  <si>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</si>
  <si>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</si>
  <si>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</si>
  <si>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</si>
  <si>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</si>
  <si>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</si>
  <si>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</si>
  <si>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</si>
  <si>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</si>
  <si>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</si>
  <si>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</si>
  <si>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</si>
  <si>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</si>
  <si>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</si>
  <si>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</si>
  <si>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</si>
  <si>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</si>
  <si>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</si>
  <si>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</si>
  <si>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</si>
  <si>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</si>
  <si>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</si>
  <si>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</si>
  <si>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</si>
  <si>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</si>
  <si>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</si>
  <si>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</si>
  <si>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</si>
  <si>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</si>
  <si>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</si>
  <si>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</si>
  <si>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</si>
  <si>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</si>
  <si>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</si>
  <si>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</si>
  <si>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</si>
  <si>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</si>
  <si>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</si>
  <si>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</si>
  <si>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</si>
  <si>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</si>
  <si>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</si>
  <si>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</si>
  <si>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</si>
  <si>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</si>
  <si>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</si>
  <si>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</si>
  <si>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</si>
  <si>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</si>
  <si>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</si>
  <si>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</si>
  <si>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</si>
  <si>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</si>
  <si>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</si>
  <si>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</si>
  <si>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</si>
  <si>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</si>
  <si>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</si>
  <si>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</si>
  <si>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</si>
  <si>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</si>
  <si>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</si>
  <si>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</si>
  <si>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</si>
  <si>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</si>
  <si>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</si>
  <si>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</si>
  <si>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</si>
  <si>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</si>
  <si>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</si>
  <si>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</si>
  <si>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</si>
  <si>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</si>
  <si>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</si>
  <si>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</si>
  <si>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</si>
  <si>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</si>
  <si>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</si>
  <si>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</si>
  <si>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</si>
  <si>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</si>
  <si>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</si>
  <si>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</si>
  <si>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</si>
  <si>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</si>
  <si>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</si>
  <si>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</si>
  <si>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</si>
  <si>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</si>
  <si>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</si>
  <si>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</si>
  <si>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</si>
  <si>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</si>
  <si>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</si>
  <si>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</si>
  <si>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</si>
  <si>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</si>
  <si>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</si>
  <si>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</si>
  <si>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</si>
  <si>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</si>
  <si>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</si>
  <si>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</si>
  <si>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</si>
  <si>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</si>
  <si>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</si>
  <si>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</si>
  <si>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</si>
  <si>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</si>
  <si>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</si>
  <si>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</si>
  <si>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</si>
  <si>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</si>
  <si>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</si>
  <si>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</si>
  <si>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</si>
  <si>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</si>
  <si>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</si>
  <si>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</si>
  <si>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</si>
  <si>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</si>
  <si>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</si>
  <si>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</si>
  <si>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</si>
  <si>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</si>
  <si>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</si>
  <si>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</si>
  <si>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</si>
  <si>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</si>
  <si>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</si>
  <si>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</si>
  <si>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</si>
  <si>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</si>
  <si>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</si>
  <si>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</si>
  <si>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</si>
  <si>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</si>
  <si>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</si>
  <si>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</si>
  <si>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</si>
  <si>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</si>
  <si>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</si>
  <si>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</si>
  <si>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</si>
  <si>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</si>
  <si>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</si>
  <si>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</si>
  <si>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</si>
  <si>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</si>
  <si>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</si>
  <si>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</si>
  <si>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</si>
  <si>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</si>
  <si>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</si>
  <si>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</si>
  <si>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</si>
  <si>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</si>
  <si>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</si>
  <si>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</si>
  <si>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</si>
  <si>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</si>
  <si>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</si>
  <si>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</si>
  <si>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</si>
  <si>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</si>
  <si>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</si>
  <si>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</si>
  <si>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</si>
  <si>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</si>
  <si>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</si>
  <si>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</si>
  <si>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</si>
  <si>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</si>
  <si>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</si>
  <si>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</si>
  <si>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</si>
  <si>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</si>
  <si>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</si>
  <si>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</si>
  <si>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</si>
  <si>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</si>
  <si>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</si>
  <si>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</si>
  <si>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</si>
  <si>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</si>
  <si>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</si>
  <si>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</si>
  <si>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</si>
  <si>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</si>
  <si>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</si>
  <si>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</si>
  <si>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</si>
  <si>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</si>
  <si>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</si>
  <si>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</si>
  <si>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</si>
  <si>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</si>
  <si>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</si>
  <si>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</si>
  <si>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</si>
  <si>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</si>
  <si>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</si>
  <si>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</si>
  <si>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</si>
  <si>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</si>
  <si>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</si>
  <si>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</si>
  <si>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</si>
  <si>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</si>
  <si>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</si>
  <si>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</si>
  <si>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</si>
  <si>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</si>
  <si>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</si>
  <si>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</si>
  <si>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</si>
  <si>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</si>
  <si>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</si>
  <si>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</si>
  <si>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</si>
  <si>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</si>
  <si>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</si>
  <si>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</si>
  <si>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</si>
  <si>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</si>
  <si>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</si>
  <si>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</si>
  <si>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</si>
  <si>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</si>
  <si>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</si>
  <si>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</si>
  <si>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</si>
  <si>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</si>
  <si>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</si>
  <si>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</si>
  <si>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</si>
  <si>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</si>
  <si>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</si>
  <si>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</si>
  <si>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</si>
  <si>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</si>
  <si>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</si>
  <si>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</si>
  <si>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</si>
  <si>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</si>
  <si>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</si>
  <si>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</si>
  <si>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</si>
  <si>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</si>
  <si>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</si>
  <si>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</si>
  <si>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</si>
  <si>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</si>
  <si>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</si>
  <si>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</si>
  <si>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</si>
  <si>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</si>
  <si>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</si>
  <si>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</si>
  <si>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</si>
  <si>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</si>
  <si>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</si>
  <si>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</si>
  <si>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</si>
  <si>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</si>
  <si>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</si>
  <si>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</si>
  <si>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</si>
  <si>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</si>
  <si>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</si>
  <si>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</si>
  <si>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</si>
  <si>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</si>
  <si>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</si>
  <si>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</si>
  <si>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</si>
  <si>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</si>
  <si>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</si>
  <si>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</si>
  <si>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</si>
  <si>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</si>
  <si>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</si>
  <si>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</si>
  <si>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</si>
  <si>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</si>
  <si>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</si>
  <si>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</si>
  <si>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</si>
  <si>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</si>
  <si>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</si>
  <si>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</si>
  <si>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</si>
  <si>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</si>
  <si>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</si>
  <si>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</si>
  <si>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</si>
  <si>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</si>
  <si>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</si>
  <si>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</si>
  <si>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</si>
  <si>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</si>
  <si>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</si>
  <si>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</si>
  <si>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</si>
  <si>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</si>
  <si>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</si>
  <si>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</si>
  <si>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</si>
  <si>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</si>
  <si>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</si>
  <si>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</si>
  <si>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</si>
  <si>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</si>
  <si>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</si>
  <si>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</si>
  <si>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</si>
  <si>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</si>
  <si>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</si>
  <si>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</si>
  <si>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</si>
  <si>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</si>
  <si>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</si>
  <si>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</si>
  <si>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</si>
  <si>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</si>
  <si>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</si>
  <si>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</si>
  <si>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</si>
  <si>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</si>
  <si>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</si>
  <si>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</si>
  <si>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</si>
  <si>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</si>
  <si>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</si>
  <si>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</si>
  <si>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</si>
  <si>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</si>
  <si>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</si>
  <si>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</si>
  <si>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</si>
  <si>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</si>
  <si>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</si>
  <si>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</si>
  <si>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</si>
  <si>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</si>
  <si>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</si>
  <si>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</si>
  <si>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</si>
  <si>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</si>
  <si>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</si>
  <si>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</si>
  <si>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</si>
  <si>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</si>
  <si>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</si>
  <si>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</si>
  <si>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</si>
  <si>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</si>
  <si>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</si>
  <si>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</si>
  <si>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</si>
  <si>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</si>
  <si>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</si>
  <si>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</si>
  <si>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</si>
  <si>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</si>
  <si>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</si>
  <si>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</si>
  <si>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</si>
  <si>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</si>
  <si>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</si>
  <si>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</si>
  <si>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</si>
  <si>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</si>
  <si>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</si>
  <si>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</si>
  <si>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</si>
  <si>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</si>
  <si>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</si>
  <si>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</si>
  <si>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</si>
  <si>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</si>
  <si>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</si>
  <si>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</si>
  <si>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</si>
  <si>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</si>
  <si>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</si>
  <si>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</si>
  <si>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</si>
  <si>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</si>
  <si>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</si>
  <si>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</si>
  <si>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</si>
  <si>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</si>
  <si>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</si>
  <si>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</si>
  <si>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</si>
  <si>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</si>
  <si>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</si>
  <si>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</si>
  <si>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</si>
  <si>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</si>
  <si>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</si>
  <si>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</si>
  <si>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</si>
  <si>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</si>
  <si>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</si>
  <si>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</si>
  <si>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</si>
  <si>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</si>
  <si>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</si>
  <si>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</si>
  <si>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</si>
  <si>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</si>
  <si>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</si>
  <si>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</si>
  <si>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</si>
  <si>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</si>
  <si>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</si>
  <si>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</si>
  <si>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</si>
  <si>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</si>
  <si>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</si>
  <si>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</si>
  <si>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</si>
  <si>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</si>
  <si>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</si>
  <si>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</si>
  <si>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</si>
  <si>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</si>
  <si>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</si>
  <si>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</si>
  <si>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</si>
  <si>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</si>
  <si>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</si>
  <si>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</si>
  <si>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</si>
  <si>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</si>
  <si>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</si>
  <si>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</si>
  <si>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</si>
  <si>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</si>
  <si>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</si>
  <si>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</si>
  <si>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</si>
  <si>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</si>
  <si>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</si>
  <si>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</si>
  <si>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</si>
  <si>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</si>
  <si>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</si>
  <si>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</si>
  <si>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</si>
  <si>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</si>
  <si>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</si>
  <si>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</si>
  <si>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</si>
  <si>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</si>
  <si>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</si>
  <si>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</si>
  <si>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</si>
  <si>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</si>
  <si>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</si>
  <si>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</si>
  <si>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</si>
  <si>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</si>
  <si>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</si>
  <si>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</si>
  <si>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</si>
  <si>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</si>
  <si>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</si>
  <si>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</si>
  <si>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</si>
  <si>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</si>
  <si>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</si>
  <si>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</si>
  <si>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</si>
  <si>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</si>
  <si>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</si>
  <si>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</si>
  <si>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</si>
  <si>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</si>
  <si>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</si>
  <si>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</si>
  <si>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</si>
  <si>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</si>
  <si>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</si>
  <si>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</si>
  <si>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</si>
  <si>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</si>
  <si>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</si>
  <si>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</si>
  <si>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</si>
  <si>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</si>
  <si>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</si>
  <si>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</si>
  <si>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</si>
  <si>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</si>
  <si>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</si>
  <si>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</si>
  <si>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</si>
  <si>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</si>
  <si>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</si>
  <si>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</si>
  <si>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</si>
  <si>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</si>
  <si>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</si>
  <si>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</si>
  <si>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</si>
  <si>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</si>
  <si>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</si>
  <si>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</si>
  <si>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</si>
  <si>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</si>
  <si>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</si>
  <si>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</si>
  <si>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</si>
  <si>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</si>
  <si>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</si>
  <si>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</si>
  <si>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</si>
  <si>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</si>
  <si>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</si>
  <si>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</si>
  <si>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</si>
  <si>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</si>
  <si>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</si>
  <si>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</si>
  <si>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</si>
  <si>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</si>
  <si>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</si>
  <si>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</si>
  <si>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</si>
  <si>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</si>
  <si>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</si>
  <si>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</si>
  <si>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</si>
  <si>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</si>
  <si>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</si>
  <si>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</si>
  <si>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</si>
  <si>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</si>
  <si>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</si>
  <si>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</si>
  <si>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</si>
  <si>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</si>
  <si>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</si>
  <si>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</si>
  <si>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</si>
  <si>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</si>
  <si>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</si>
  <si>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</si>
  <si>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</si>
  <si>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</si>
  <si>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</si>
  <si>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</si>
  <si>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</si>
  <si>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</si>
  <si>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</si>
  <si>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</si>
  <si>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</si>
  <si>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</si>
  <si>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</si>
  <si>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</si>
  <si>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</si>
  <si>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</si>
  <si>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</si>
  <si>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</si>
  <si>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</si>
  <si>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</si>
  <si>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</si>
  <si>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</si>
  <si>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</si>
  <si>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</si>
  <si>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</si>
  <si>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</si>
  <si>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</si>
  <si>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</si>
  <si>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</si>
  <si>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</si>
  <si>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</si>
  <si>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</si>
  <si>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</si>
  <si>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</si>
  <si>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</si>
  <si>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</si>
  <si>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</si>
  <si>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</si>
  <si>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</si>
  <si>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</si>
  <si>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</si>
  <si>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</si>
  <si>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</si>
  <si>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</si>
  <si>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</si>
  <si>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</si>
  <si>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</si>
  <si>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</si>
  <si>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</si>
  <si>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</si>
  <si>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</si>
  <si>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</si>
  <si>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</si>
  <si>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</si>
  <si>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</si>
  <si>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</si>
  <si>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</si>
  <si>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</si>
  <si>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</si>
  <si>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</si>
  <si>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</si>
  <si>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</si>
  <si>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</si>
  <si>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</si>
  <si>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</si>
  <si>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</si>
  <si>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</si>
  <si>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</si>
  <si>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</si>
  <si>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</si>
  <si>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</si>
  <si>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</si>
  <si>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</si>
  <si>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</si>
  <si>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</si>
  <si>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</si>
  <si>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</si>
  <si>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</si>
  <si>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</si>
  <si>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</si>
  <si>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</si>
  <si>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</si>
  <si>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</si>
  <si>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</si>
  <si>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</si>
  <si>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</si>
  <si>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</si>
  <si>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</si>
  <si>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</si>
  <si>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</si>
  <si>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</si>
  <si>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</si>
  <si>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</si>
  <si>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</si>
  <si>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</si>
  <si>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</si>
  <si>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</si>
  <si>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</si>
  <si>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</si>
  <si>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</si>
  <si>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</si>
  <si>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</si>
  <si>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</si>
  <si>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</si>
  <si>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</si>
  <si>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</si>
  <si>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</si>
  <si>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</si>
  <si>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</si>
  <si>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</si>
  <si>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</si>
  <si>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</si>
  <si>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</si>
  <si>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</si>
  <si>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</si>
  <si>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</si>
  <si>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</si>
  <si>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</si>
  <si>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</si>
  <si>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</si>
  <si>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</si>
  <si>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</si>
  <si>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</si>
  <si>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</si>
  <si>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</si>
  <si>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</si>
  <si>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</si>
  <si>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</si>
  <si>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</si>
  <si>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</si>
  <si>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</si>
  <si>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</si>
  <si>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</si>
  <si>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</si>
  <si>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</si>
  <si>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</si>
  <si>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</si>
  <si>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</si>
  <si>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</si>
  <si>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</si>
  <si>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</si>
  <si>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</si>
  <si>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</si>
  <si>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</si>
  <si>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</si>
  <si>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</si>
  <si>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</si>
  <si>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</si>
  <si>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</si>
  <si>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</si>
  <si>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</si>
  <si>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</si>
  <si>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</si>
  <si>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</si>
  <si>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</si>
  <si>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</si>
  <si>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</si>
  <si>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</si>
  <si>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</si>
  <si>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</si>
  <si>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</si>
  <si>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</si>
  <si>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</si>
  <si>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</si>
  <si>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</si>
  <si>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</si>
  <si>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</si>
  <si>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</si>
  <si>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</si>
  <si>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</si>
  <si>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</si>
  <si>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</si>
  <si>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</si>
  <si>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</si>
  <si>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</si>
  <si>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</si>
  <si>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</si>
  <si>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</si>
  <si>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</si>
  <si>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</si>
  <si>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</si>
  <si>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</si>
  <si>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</si>
  <si>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</si>
  <si>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</si>
  <si>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</si>
  <si>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</si>
  <si>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</si>
  <si>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</si>
  <si>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</si>
  <si>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</si>
  <si>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</si>
  <si>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</si>
  <si>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</si>
  <si>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</si>
  <si>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</si>
  <si>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</si>
  <si>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</si>
  <si>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</si>
  <si>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</si>
  <si>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</si>
  <si>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</si>
  <si>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</si>
  <si>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</si>
  <si>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</si>
  <si>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</si>
  <si>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</si>
  <si>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</si>
  <si>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</si>
  <si>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</si>
  <si>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</si>
  <si>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</si>
  <si>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</si>
  <si>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</si>
  <si>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</si>
  <si>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</si>
  <si>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</si>
  <si>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</si>
  <si>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</si>
  <si>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</si>
  <si>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</si>
  <si>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</si>
  <si>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</si>
  <si>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</si>
  <si>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</si>
  <si>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</si>
  <si>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</si>
  <si>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</si>
  <si>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</si>
  <si>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</si>
  <si>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</si>
  <si>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</si>
  <si>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</si>
  <si>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</si>
  <si>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</si>
  <si>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</si>
  <si>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</si>
  <si>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</si>
  <si>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</si>
  <si>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</si>
  <si>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</si>
  <si>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</si>
  <si>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</si>
  <si>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</si>
  <si>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</si>
  <si>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</si>
  <si>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</si>
  <si>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</si>
  <si>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</si>
  <si>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</si>
  <si>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</si>
  <si>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</si>
  <si>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</si>
  <si>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</si>
  <si>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</si>
  <si>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</si>
  <si>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</si>
  <si>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</si>
  <si>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</si>
  <si>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</si>
  <si>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</si>
  <si>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</si>
  <si>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</si>
  <si>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</si>
  <si>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</si>
  <si>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</si>
  <si>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</si>
  <si>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</si>
  <si>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</si>
  <si>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</si>
  <si>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</si>
  <si>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</si>
  <si>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</si>
  <si>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</si>
  <si>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</si>
  <si>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</si>
  <si>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</si>
  <si>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</si>
  <si>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</si>
  <si>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</si>
  <si>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</si>
  <si>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</si>
  <si>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</si>
  <si>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</si>
  <si>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</si>
  <si>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</si>
  <si>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</si>
  <si>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</si>
  <si>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</si>
  <si>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</si>
  <si>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</si>
  <si>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</si>
  <si>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</si>
  <si>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</si>
  <si>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</si>
  <si>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</si>
  <si>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</si>
  <si>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</si>
  <si>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</si>
  <si>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</si>
  <si>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</si>
  <si>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</si>
  <si>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</si>
  <si>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</si>
  <si>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</si>
  <si>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</si>
  <si>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</si>
  <si>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</si>
  <si>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</si>
  <si>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</si>
  <si>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</si>
  <si>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</si>
  <si>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</si>
  <si>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</si>
  <si>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</si>
  <si>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</si>
  <si>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</si>
  <si>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</si>
  <si>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</si>
  <si>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</si>
  <si>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</si>
  <si>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</si>
  <si>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</si>
  <si>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</si>
  <si>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</si>
  <si>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</si>
  <si>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</si>
  <si>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</si>
  <si>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</si>
  <si>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</si>
  <si>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</si>
  <si>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</si>
  <si>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</si>
  <si>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</si>
  <si>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</si>
  <si>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</si>
  <si>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</si>
  <si>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</si>
  <si>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</si>
  <si>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</si>
  <si>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</si>
  <si>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</si>
  <si>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</si>
  <si>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</si>
  <si>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</si>
  <si>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</si>
  <si>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</si>
  <si>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</si>
  <si>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</si>
  <si>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</si>
  <si>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</si>
  <si>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</si>
  <si>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</si>
  <si>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</si>
  <si>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</si>
  <si>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</si>
  <si>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</si>
  <si>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</si>
  <si>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</si>
  <si>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</si>
  <si>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</si>
  <si>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</si>
  <si>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</si>
  <si>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</si>
  <si>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</si>
  <si>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</si>
  <si>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</si>
  <si>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</si>
  <si>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</si>
  <si>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</si>
  <si>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</si>
  <si>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</si>
  <si>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</si>
  <si>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</si>
  <si>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</si>
  <si>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</si>
  <si>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</si>
  <si>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</si>
  <si>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</si>
  <si>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</si>
  <si>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</si>
  <si>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</si>
  <si>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</si>
  <si>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</si>
  <si>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</si>
  <si>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</si>
  <si>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</si>
  <si>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</si>
  <si>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</si>
  <si>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</si>
  <si>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</si>
  <si>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</si>
  <si>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</si>
  <si>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</si>
  <si>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</si>
  <si>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</si>
  <si>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</si>
  <si>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</si>
  <si>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</si>
  <si>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</si>
  <si>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</si>
  <si>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</si>
  <si>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</si>
  <si>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</si>
  <si>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</si>
  <si>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</si>
  <si>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</si>
  <si>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</si>
  <si>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</si>
  <si>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</si>
  <si>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</si>
  <si>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</si>
  <si>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</si>
  <si>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</si>
  <si>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</si>
  <si>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</si>
  <si>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</si>
  <si>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</si>
  <si>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</si>
  <si>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</si>
  <si>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</si>
  <si>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</si>
  <si>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</si>
  <si>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</si>
  <si>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</si>
  <si>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</si>
  <si>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</si>
  <si>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</si>
  <si>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</si>
  <si>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</si>
  <si>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</si>
  <si>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</si>
  <si>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</si>
  <si>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</si>
  <si>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</si>
  <si>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</si>
  <si>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</si>
  <si>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</si>
  <si>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</si>
  <si>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</si>
  <si>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</si>
  <si>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</si>
  <si>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</si>
  <si>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</si>
  <si>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</si>
  <si>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</si>
  <si>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</si>
  <si>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</si>
  <si>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</si>
  <si>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</si>
  <si>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</si>
  <si>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</si>
  <si>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</si>
  <si>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</si>
  <si>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</si>
  <si>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</si>
  <si>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</si>
  <si>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</si>
  <si>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</si>
  <si>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</si>
  <si>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</si>
  <si>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</si>
  <si>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</si>
  <si>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</si>
  <si>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</si>
  <si>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</si>
  <si>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</si>
  <si>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</si>
  <si>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</si>
  <si>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</si>
  <si>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</si>
  <si>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</si>
  <si>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</si>
  <si>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</si>
  <si>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</si>
  <si>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</si>
  <si>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</si>
  <si>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</si>
  <si>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</si>
  <si>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</si>
  <si>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</si>
  <si>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</si>
  <si>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</si>
  <si>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</si>
  <si>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</si>
  <si>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</si>
  <si>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</si>
  <si>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</si>
  <si>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</si>
  <si>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</si>
  <si>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</si>
  <si>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</si>
  <si>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</si>
  <si>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</si>
  <si>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</si>
  <si>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</si>
  <si>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</si>
  <si>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</si>
  <si>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</si>
  <si>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</si>
  <si>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</si>
  <si>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</si>
  <si>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</si>
  <si>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</si>
  <si>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</si>
  <si>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</si>
  <si>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</si>
  <si>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</si>
  <si>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</si>
  <si>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</si>
  <si>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</si>
  <si>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</si>
  <si>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</si>
  <si>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</si>
  <si>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</si>
  <si>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</si>
  <si>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</si>
  <si>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</si>
  <si>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</si>
  <si>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</si>
  <si>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</si>
  <si>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</si>
  <si>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</si>
  <si>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</si>
  <si>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</si>
  <si>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</si>
  <si>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</si>
  <si>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</si>
  <si>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</si>
  <si>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</si>
  <si>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</si>
  <si>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</si>
  <si>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</si>
  <si>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</si>
  <si>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</si>
  <si>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</si>
  <si>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</si>
  <si>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</si>
  <si>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</si>
  <si>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</si>
  <si>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</si>
  <si>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</si>
  <si>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</si>
  <si>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</si>
  <si>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</si>
  <si>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</si>
  <si>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</si>
  <si>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</si>
  <si>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</si>
  <si>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</si>
  <si>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</si>
  <si>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</si>
  <si>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</si>
  <si>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</si>
  <si>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</si>
  <si>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</si>
  <si>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</si>
  <si>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</si>
  <si>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</si>
  <si>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</si>
  <si>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</si>
  <si>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</si>
  <si>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</si>
  <si>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</si>
  <si>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</si>
  <si>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</si>
  <si>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</si>
  <si>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</si>
  <si>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</si>
  <si>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</si>
  <si>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</si>
  <si>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</si>
  <si>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</si>
  <si>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</si>
  <si>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</si>
  <si>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</si>
  <si>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</si>
  <si>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</si>
  <si>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</si>
  <si>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</si>
  <si>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</si>
  <si>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</si>
  <si>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</si>
  <si>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</si>
  <si>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</si>
  <si>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</si>
  <si>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</si>
  <si>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</si>
  <si>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</si>
  <si>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</si>
  <si>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</si>
  <si>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</si>
  <si>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</si>
  <si>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</si>
  <si>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</si>
  <si>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</si>
  <si>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</si>
  <si>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</si>
  <si>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</si>
  <si>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</si>
  <si>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</si>
  <si>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</si>
  <si>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</si>
  <si>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</si>
  <si>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</si>
  <si>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</si>
  <si>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</si>
  <si>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</si>
  <si>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</si>
  <si>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</si>
  <si>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</si>
  <si>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</si>
  <si>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</si>
  <si>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</si>
  <si>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</si>
  <si>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</si>
  <si>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</si>
  <si>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</si>
  <si>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</si>
  <si>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</si>
  <si>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</si>
  <si>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</si>
  <si>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</si>
  <si>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</si>
  <si>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</si>
  <si>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</si>
  <si>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</si>
  <si>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</si>
  <si>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</si>
  <si>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</si>
  <si>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</si>
  <si>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</si>
  <si>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</si>
  <si>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</si>
  <si>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</si>
  <si>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</si>
  <si>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</si>
  <si>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</si>
  <si>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</si>
  <si>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</si>
  <si>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</si>
  <si>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</si>
  <si>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</si>
  <si>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</si>
  <si>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</si>
  <si>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</si>
  <si>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</si>
  <si>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</si>
  <si>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</si>
  <si>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</si>
  <si>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</si>
  <si>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</si>
  <si>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</si>
  <si>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</si>
  <si>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</si>
  <si>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</si>
  <si>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</si>
  <si>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</si>
  <si>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</si>
  <si>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</si>
  <si>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</si>
  <si>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</si>
  <si>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</si>
  <si>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</si>
  <si>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</si>
  <si>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</si>
  <si>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</si>
  <si>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</si>
  <si>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</si>
  <si>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</si>
  <si>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</si>
  <si>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</si>
  <si>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</si>
  <si>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</si>
  <si>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</si>
  <si>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</si>
  <si>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</si>
  <si>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</si>
  <si>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</si>
  <si>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</si>
  <si>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</si>
  <si>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</si>
  <si>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</si>
  <si>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</si>
  <si>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</si>
  <si>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</si>
  <si>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</si>
  <si>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</si>
  <si>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</si>
  <si>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</si>
  <si>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</si>
  <si>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</si>
  <si>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</si>
  <si>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</si>
  <si>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</si>
  <si>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</si>
  <si>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</si>
  <si>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</si>
  <si>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</si>
  <si>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</si>
  <si>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</si>
  <si>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</si>
  <si>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</si>
  <si>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</si>
  <si>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</si>
  <si>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</si>
  <si>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</si>
  <si>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</si>
  <si>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</si>
  <si>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</si>
  <si>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</si>
  <si>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</si>
  <si>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</si>
  <si>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</si>
  <si>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</si>
  <si>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</si>
  <si>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</si>
  <si>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</si>
  <si>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</si>
  <si>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</si>
  <si>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</si>
  <si>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</si>
  <si>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</si>
  <si>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</si>
  <si>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</si>
  <si>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</si>
  <si>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</si>
  <si>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</si>
  <si>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</si>
  <si>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</si>
  <si>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</si>
  <si>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</si>
  <si>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</si>
  <si>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</si>
  <si>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</si>
  <si>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</si>
  <si>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</si>
  <si>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</si>
  <si>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</si>
  <si>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</si>
  <si>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</si>
  <si>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</si>
  <si>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</si>
  <si>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</si>
  <si>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</si>
  <si>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</si>
  <si>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</si>
  <si>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</si>
  <si>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</si>
  <si>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</si>
  <si>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</si>
  <si>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</si>
  <si>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</si>
  <si>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</si>
  <si>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</si>
  <si>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</si>
  <si>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</si>
  <si>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</si>
  <si>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</si>
  <si>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</si>
  <si>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</si>
  <si>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</si>
  <si>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</si>
  <si>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</si>
  <si>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</si>
  <si>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</si>
  <si>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</si>
  <si>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</si>
  <si>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</si>
  <si>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</si>
  <si>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</si>
  <si>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</si>
  <si>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</si>
  <si>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</si>
  <si>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</si>
  <si>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</si>
  <si>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</si>
  <si>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</si>
  <si>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</si>
  <si>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</si>
  <si>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</si>
  <si>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</si>
  <si>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</si>
  <si>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</si>
  <si>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</si>
  <si>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</si>
  <si>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</si>
  <si>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</si>
  <si>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</si>
  <si>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</si>
  <si>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</si>
  <si>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</si>
  <si>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</si>
  <si>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</si>
  <si>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</si>
  <si>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</si>
  <si>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</si>
  <si>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</si>
  <si>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</si>
  <si>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</si>
  <si>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</si>
  <si>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</si>
  <si>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</si>
  <si>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</si>
  <si>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</si>
  <si>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</si>
  <si>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</si>
  <si>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</si>
  <si>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</si>
  <si>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</si>
  <si>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</si>
  <si>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</si>
  <si>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</si>
  <si>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</si>
  <si>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</si>
  <si>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</si>
  <si>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</si>
  <si>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</si>
  <si>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</si>
  <si>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</si>
  <si>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</si>
  <si>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</si>
  <si>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</si>
  <si>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</si>
  <si>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</si>
  <si>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</si>
  <si>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</si>
  <si>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</si>
  <si>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</si>
  <si>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</si>
  <si>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</si>
  <si>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</si>
  <si>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</si>
  <si>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</si>
  <si>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</si>
  <si>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</si>
  <si>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</si>
  <si>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</si>
  <si>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</si>
  <si>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</si>
  <si>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</si>
  <si>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</si>
  <si>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</si>
  <si>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</si>
  <si>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</si>
  <si>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</si>
  <si>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</si>
  <si>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</si>
  <si>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</si>
  <si>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</si>
  <si>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</si>
  <si>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</si>
  <si>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</si>
  <si>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</si>
  <si>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</si>
  <si>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</si>
  <si>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</si>
  <si>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</si>
  <si>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</si>
  <si>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</si>
  <si>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</si>
  <si>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</si>
  <si>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</si>
  <si>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</si>
  <si>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</si>
  <si>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</si>
  <si>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</si>
  <si>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</si>
  <si>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</si>
  <si>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</si>
  <si>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</si>
  <si>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</si>
  <si>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</si>
  <si>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</si>
  <si>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</si>
  <si>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</si>
  <si>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</si>
  <si>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</si>
  <si>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</si>
  <si>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</si>
  <si>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</si>
  <si>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</si>
  <si>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</si>
  <si>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</si>
  <si>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</si>
  <si>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</si>
  <si>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</si>
  <si>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</si>
  <si>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</si>
  <si>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</si>
  <si>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</si>
  <si>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</si>
  <si>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</si>
  <si>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</si>
  <si>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</si>
  <si>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</si>
  <si>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</si>
  <si>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</si>
  <si>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</si>
  <si>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</si>
  <si>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</si>
  <si>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</si>
  <si>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</si>
  <si>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</si>
  <si>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</si>
  <si>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</si>
  <si>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</si>
  <si>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</si>
  <si>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</si>
  <si>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</si>
  <si>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</si>
  <si>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</si>
  <si>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</si>
  <si>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</si>
  <si>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</si>
  <si>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</si>
  <si>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</si>
  <si>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</si>
  <si>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</si>
  <si>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</si>
  <si>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</si>
  <si>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</si>
  <si>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</si>
  <si>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</si>
  <si>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</si>
  <si>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</si>
  <si>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</si>
  <si>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</si>
  <si>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</si>
  <si>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</si>
  <si>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</si>
  <si>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</si>
  <si>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</si>
  <si>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</si>
  <si>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</si>
  <si>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</si>
  <si>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</si>
  <si>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</si>
  <si>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</si>
  <si>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</si>
  <si>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</si>
  <si>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</si>
  <si>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</si>
  <si>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</si>
  <si>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</si>
  <si>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</si>
  <si>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</si>
  <si>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</si>
  <si>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</si>
  <si>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</si>
  <si>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</si>
  <si>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</si>
  <si>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</si>
  <si>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</si>
  <si>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</si>
  <si>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</si>
  <si>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</si>
  <si>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</si>
  <si>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</si>
  <si>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</si>
  <si>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</si>
  <si>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</si>
  <si>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</si>
  <si>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</si>
  <si>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</si>
  <si>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</si>
  <si>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</si>
  <si>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</si>
  <si>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</si>
  <si>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</si>
  <si>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</si>
  <si>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</si>
  <si>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</si>
  <si>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</si>
  <si>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</si>
  <si>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</si>
  <si>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</si>
  <si>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</si>
  <si>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</si>
  <si>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</si>
  <si>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</si>
  <si>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</si>
  <si>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</si>
  <si>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</si>
  <si>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</si>
  <si>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</si>
  <si>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</si>
  <si>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</si>
  <si>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</si>
  <si>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</si>
  <si>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</si>
  <si>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</si>
  <si>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</si>
  <si>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</si>
  <si>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</si>
  <si>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</si>
  <si>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</si>
  <si>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</si>
  <si>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</si>
  <si>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</si>
  <si>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</si>
  <si>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</si>
  <si>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</si>
  <si>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</si>
  <si>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</si>
  <si>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</si>
  <si>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</si>
  <si>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</si>
  <si>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</si>
  <si>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</si>
  <si>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</si>
  <si>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</si>
  <si>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</si>
  <si>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</si>
  <si>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</si>
  <si>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</si>
  <si>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</si>
  <si>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</si>
  <si>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</si>
  <si>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</si>
  <si>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</si>
  <si>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</si>
  <si>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</si>
  <si>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</si>
  <si>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</si>
  <si>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</si>
  <si>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</si>
  <si>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</si>
  <si>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</si>
  <si>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</si>
  <si>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</si>
  <si>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</si>
  <si>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</si>
  <si>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</si>
  <si>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</si>
  <si>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</si>
  <si>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</si>
  <si>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</si>
  <si>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</si>
  <si>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</si>
  <si>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</si>
  <si>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</si>
  <si>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</si>
  <si>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</si>
  <si>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</si>
  <si>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</si>
  <si>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</si>
  <si>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</si>
  <si>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</si>
  <si>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</si>
  <si>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</si>
  <si>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</si>
  <si>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</si>
  <si>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</si>
  <si>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</si>
  <si>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</si>
  <si>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</si>
  <si>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</si>
  <si>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</si>
  <si>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</si>
  <si>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</si>
  <si>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</si>
  <si>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</si>
  <si>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</si>
  <si>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</si>
  <si>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</si>
  <si>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</si>
  <si>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</si>
  <si>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</si>
  <si>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</si>
  <si>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</si>
  <si>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</si>
  <si>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</si>
  <si>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</si>
  <si>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</si>
  <si>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</si>
  <si>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</si>
  <si>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</si>
  <si>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</si>
  <si>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</si>
  <si>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</si>
  <si>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</si>
  <si>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</si>
  <si>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</si>
  <si>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</si>
  <si>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</si>
  <si>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</si>
  <si>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</si>
  <si>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</si>
  <si>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</si>
  <si>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</si>
  <si>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</si>
  <si>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</si>
  <si>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</si>
  <si>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</si>
  <si>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</si>
  <si>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</si>
  <si>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</si>
  <si>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</si>
  <si>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</si>
  <si>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</si>
  <si>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</si>
  <si>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</si>
  <si>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</si>
  <si>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</si>
  <si>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</si>
  <si>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</si>
  <si>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</si>
  <si>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</si>
  <si>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</si>
  <si>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</si>
  <si>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</si>
  <si>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</si>
  <si>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</si>
  <si>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</si>
  <si>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</si>
  <si>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</si>
  <si>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</si>
  <si>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</si>
  <si>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</si>
  <si>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</si>
  <si>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</si>
  <si>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</si>
  <si>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</si>
  <si>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</si>
  <si>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</si>
  <si>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</si>
  <si>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</si>
  <si>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</si>
  <si>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</si>
  <si>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</si>
  <si>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</si>
  <si>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</si>
  <si>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</si>
  <si>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</si>
  <si>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</si>
  <si>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</si>
  <si>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</si>
  <si>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</si>
  <si>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</si>
  <si>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</si>
  <si>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</si>
  <si>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</si>
  <si>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</si>
  <si>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</si>
  <si>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</si>
  <si>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</si>
  <si>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</si>
  <si>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</si>
  <si>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</si>
  <si>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</si>
  <si>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</si>
  <si>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</si>
  <si>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</si>
  <si>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</si>
  <si>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</si>
  <si>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</si>
  <si>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</si>
  <si>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</si>
  <si>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</si>
  <si>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</si>
  <si>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</si>
  <si>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</si>
  <si>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</si>
  <si>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</si>
  <si>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</si>
  <si>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</si>
  <si>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</si>
  <si>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</si>
  <si>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</si>
  <si>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</si>
  <si>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</si>
  <si>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</si>
  <si>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</si>
  <si>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</si>
  <si>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</si>
  <si>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</si>
  <si>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</si>
  <si>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</si>
  <si>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</si>
  <si>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</si>
  <si>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</si>
  <si>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</si>
  <si>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</si>
  <si>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</si>
  <si>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</si>
  <si>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</si>
  <si>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</si>
  <si>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</si>
  <si>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</si>
  <si>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</si>
  <si>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</si>
  <si>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</si>
  <si>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</si>
  <si>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</si>
  <si>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</si>
  <si>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</si>
  <si>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</si>
  <si>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</si>
  <si>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</si>
  <si>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</si>
  <si>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</si>
  <si>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</si>
  <si>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</si>
  <si>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</si>
  <si>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</si>
  <si>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</si>
  <si>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</si>
  <si>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</si>
  <si>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</si>
  <si>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</si>
  <si>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</si>
  <si>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</si>
  <si>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</si>
  <si>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</si>
  <si>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</si>
  <si>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</si>
  <si>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</si>
  <si>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</si>
  <si>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</si>
  <si>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</si>
  <si>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</si>
  <si>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</si>
  <si>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</si>
  <si>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</si>
  <si>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</si>
  <si>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</si>
  <si>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</si>
  <si>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</si>
  <si>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</si>
  <si>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</si>
  <si>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</si>
  <si>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</si>
  <si>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</si>
  <si>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</si>
  <si>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</si>
  <si>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</si>
  <si>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</si>
  <si>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</si>
  <si>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</si>
  <si>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</si>
  <si>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</si>
  <si>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</si>
  <si>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</si>
  <si>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</si>
  <si>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</si>
  <si>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</si>
  <si>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</si>
  <si>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</si>
  <si>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</si>
  <si>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</si>
  <si>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</si>
  <si>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</si>
  <si>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</si>
  <si>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</si>
  <si>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</si>
  <si>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</si>
  <si>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</si>
  <si>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</si>
  <si>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</si>
  <si>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</si>
  <si>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</si>
  <si>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</si>
  <si>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</si>
  <si>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</si>
  <si>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</si>
  <si>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</si>
  <si>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</si>
  <si>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</si>
  <si>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</si>
  <si>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</si>
  <si>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</si>
  <si>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</si>
  <si>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</si>
  <si>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</si>
  <si>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</si>
  <si>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</si>
  <si>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</si>
  <si>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</si>
  <si>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</si>
  <si>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</si>
  <si>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</si>
  <si>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</si>
  <si>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</si>
  <si>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</si>
  <si>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</si>
  <si>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</si>
  <si>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</si>
  <si>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</si>
  <si>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</si>
  <si>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</si>
  <si>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</si>
  <si>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</si>
  <si>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</si>
  <si>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</si>
  <si>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</si>
  <si>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</si>
  <si>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</si>
  <si>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</si>
  <si>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</si>
  <si>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</si>
  <si>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</si>
  <si>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</si>
  <si>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</si>
  <si>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</si>
  <si>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</si>
  <si>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</si>
  <si>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</si>
  <si>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</si>
  <si>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</si>
  <si>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</si>
  <si>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</si>
  <si>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</si>
  <si>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</si>
  <si>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</si>
  <si>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</si>
  <si>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</si>
  <si>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</si>
  <si>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</si>
  <si>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</si>
  <si>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</si>
  <si>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</si>
  <si>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</si>
  <si>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</si>
  <si>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</si>
  <si>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</si>
  <si>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</si>
  <si>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</si>
  <si>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</si>
  <si>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</si>
  <si>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</si>
  <si>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</si>
  <si>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</si>
  <si>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</si>
  <si>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</si>
  <si>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</si>
  <si>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</si>
  <si>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</si>
  <si>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</si>
  <si>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</si>
  <si>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</si>
  <si>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</si>
  <si>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</si>
  <si>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</si>
  <si>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</si>
  <si>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</si>
  <si>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</si>
  <si>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</si>
  <si>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</si>
  <si>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</si>
  <si>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</si>
  <si>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</si>
  <si>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</si>
  <si>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</si>
  <si>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</si>
  <si>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</si>
  <si>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</si>
  <si>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</si>
  <si>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</si>
  <si>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</si>
  <si>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</si>
  <si>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</si>
  <si>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</si>
  <si>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</si>
  <si>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</si>
  <si>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</si>
  <si>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</si>
  <si>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</si>
  <si>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</si>
  <si>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</si>
  <si>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</si>
  <si>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</si>
  <si>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</si>
  <si>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</si>
  <si>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</si>
  <si>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</si>
  <si>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</si>
  <si>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</si>
  <si>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</si>
  <si>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</si>
  <si>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</si>
  <si>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</si>
  <si>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</si>
  <si>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</si>
  <si>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</si>
  <si>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</si>
  <si>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</si>
  <si>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</si>
  <si>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</si>
  <si>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</si>
  <si>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</si>
  <si>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</si>
  <si>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</si>
  <si>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</si>
  <si>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</si>
  <si>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</si>
  <si>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</si>
  <si>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</si>
  <si>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</si>
  <si>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</si>
  <si>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</si>
  <si>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</si>
  <si>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</si>
  <si>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</si>
  <si>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</si>
  <si>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</si>
  <si>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</si>
  <si>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</si>
  <si>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</si>
  <si>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</si>
  <si>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</si>
  <si>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</si>
  <si>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</si>
  <si>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</si>
  <si>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</si>
  <si>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</si>
  <si>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</si>
  <si>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</si>
  <si>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</si>
  <si>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</si>
  <si>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</si>
  <si>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</si>
  <si>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</si>
  <si>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</si>
  <si>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</si>
  <si>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</si>
  <si>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</si>
  <si>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</si>
  <si>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</si>
  <si>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</si>
  <si>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</si>
  <si>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</si>
  <si>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</si>
  <si>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</si>
  <si>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</si>
  <si>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</si>
  <si>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</si>
  <si>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</si>
  <si>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</si>
  <si>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</si>
  <si>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</si>
  <si>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</si>
  <si>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</si>
  <si>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</si>
  <si>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</si>
  <si>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</si>
  <si>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</si>
  <si>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</si>
  <si>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</si>
  <si>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</si>
  <si>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</si>
  <si>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</si>
  <si>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</si>
  <si>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</si>
  <si>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</si>
  <si>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</si>
  <si>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</si>
  <si>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</si>
  <si>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</si>
  <si>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</si>
  <si>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</si>
  <si>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</si>
  <si>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</si>
  <si>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</si>
  <si>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</si>
  <si>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</si>
  <si>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</si>
  <si>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</si>
  <si>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</si>
  <si>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</si>
  <si>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</si>
  <si>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</si>
  <si>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</si>
  <si>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</si>
  <si>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</si>
  <si>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</si>
  <si>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</si>
  <si>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</si>
  <si>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</si>
  <si>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</si>
  <si>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</si>
  <si>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</si>
  <si>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</si>
  <si>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</si>
  <si>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</si>
  <si>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</si>
  <si>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</si>
  <si>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</si>
  <si>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</si>
  <si>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</si>
  <si>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</si>
  <si>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</si>
  <si>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</si>
  <si>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</si>
  <si>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</si>
  <si>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</si>
  <si>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</si>
  <si>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</si>
  <si>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</si>
  <si>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</si>
  <si>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</si>
  <si>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</si>
  <si>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</si>
  <si>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</si>
  <si>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</si>
  <si>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</si>
  <si>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</si>
  <si>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</si>
  <si>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</si>
  <si>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</si>
  <si>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</si>
  <si>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</si>
  <si>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</si>
  <si>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</si>
  <si>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</si>
  <si>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</si>
  <si>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</si>
  <si>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</si>
  <si>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</si>
  <si>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</si>
  <si>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</si>
  <si>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</si>
  <si>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</si>
  <si>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</si>
  <si>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</si>
  <si>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</si>
  <si>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</si>
  <si>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</si>
  <si>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</si>
  <si>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</si>
  <si>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</si>
  <si>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</si>
  <si>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</si>
  <si>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</si>
  <si>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</si>
  <si>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</si>
  <si>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</si>
  <si>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</si>
  <si>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</si>
  <si>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</si>
  <si>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</si>
  <si>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</si>
  <si>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</si>
  <si>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</si>
  <si>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</si>
  <si>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</si>
  <si>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</si>
  <si>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</si>
  <si>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</si>
  <si>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</si>
  <si>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</si>
  <si>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</si>
  <si>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</si>
  <si>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</si>
  <si>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</si>
  <si>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</si>
  <si>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</si>
  <si>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</si>
  <si>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</si>
  <si>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</si>
  <si>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</si>
  <si>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</si>
  <si>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</si>
  <si>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</si>
  <si>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</si>
  <si>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</si>
  <si>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</si>
  <si>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</si>
  <si>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</si>
  <si>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</si>
  <si>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</si>
  <si>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</si>
  <si>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</si>
  <si>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</si>
  <si>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</si>
  <si>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</si>
  <si>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</si>
  <si>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</si>
  <si>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</si>
  <si>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</si>
  <si>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</si>
  <si>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</si>
  <si>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</si>
  <si>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</si>
  <si>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</si>
  <si>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</si>
  <si>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</si>
  <si>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</si>
  <si>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</si>
  <si>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</si>
  <si>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</si>
  <si>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</si>
  <si>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</si>
  <si>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</si>
  <si>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</si>
  <si>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</si>
  <si>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</si>
  <si>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</si>
  <si>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</si>
  <si>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</si>
  <si>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</si>
  <si>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</si>
  <si>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</si>
  <si>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</si>
  <si>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</si>
  <si>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</si>
  <si>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</si>
  <si>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</si>
  <si>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</si>
  <si>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</si>
  <si>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</si>
  <si>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</si>
  <si>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</si>
  <si>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</si>
  <si>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</si>
  <si>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</si>
  <si>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</si>
  <si>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</si>
  <si>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</si>
  <si>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</si>
  <si>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</si>
  <si>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</si>
  <si>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</si>
  <si>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</si>
  <si>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</si>
  <si>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</si>
  <si>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</si>
  <si>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</si>
  <si>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</si>
  <si>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</si>
  <si>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</si>
  <si>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</si>
  <si>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</si>
  <si>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</si>
  <si>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</si>
  <si>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</si>
  <si>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</si>
  <si>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</si>
  <si>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</si>
  <si>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</si>
  <si>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</si>
  <si>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</si>
  <si>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</si>
  <si>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</si>
  <si>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</si>
  <si>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</si>
  <si>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</si>
  <si>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</si>
  <si>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</si>
  <si>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</si>
  <si>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</si>
  <si>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</si>
  <si>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</si>
  <si>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</si>
  <si>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</si>
  <si>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</si>
  <si>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</si>
  <si>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</si>
  <si>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</si>
  <si>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</si>
  <si>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</si>
  <si>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</si>
  <si>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</si>
  <si>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</si>
  <si>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</si>
  <si>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</si>
  <si>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</si>
  <si>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</si>
  <si>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</si>
  <si>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</si>
  <si>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</si>
  <si>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</si>
  <si>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</si>
  <si>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</si>
  <si>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</si>
  <si>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</si>
  <si>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</si>
  <si>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</si>
  <si>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</si>
  <si>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</si>
  <si>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</si>
  <si>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</si>
  <si>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</si>
  <si>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</si>
  <si>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</si>
  <si>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</si>
  <si>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</si>
  <si>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</si>
  <si>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</si>
  <si>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</si>
  <si>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</si>
  <si>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</si>
  <si>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</si>
  <si>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</si>
  <si>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</si>
  <si>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</si>
  <si>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</si>
  <si>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</si>
  <si>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</si>
  <si>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</si>
  <si>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</si>
  <si>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</si>
  <si>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</si>
  <si>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</si>
  <si>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</si>
  <si>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</si>
  <si>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</si>
  <si>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</si>
  <si>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</si>
  <si>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</si>
  <si>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</si>
  <si>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</si>
  <si>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</si>
  <si>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</si>
  <si>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</si>
  <si>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</si>
  <si>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</si>
  <si>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</si>
  <si>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</si>
  <si>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</si>
  <si>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</si>
  <si>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</si>
  <si>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</si>
  <si>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</si>
  <si>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</si>
  <si>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</si>
  <si>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</si>
  <si>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</si>
  <si>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</si>
  <si>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</si>
  <si>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</si>
  <si>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</si>
  <si>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</si>
  <si>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</si>
  <si>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</si>
  <si>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</si>
  <si>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</si>
  <si>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</si>
  <si>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</si>
  <si>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</si>
  <si>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</si>
  <si>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</si>
  <si>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</si>
  <si>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</si>
  <si>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</si>
  <si>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</si>
  <si>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</si>
  <si>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</si>
  <si>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</si>
  <si>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</si>
  <si>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</si>
  <si>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</si>
  <si>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</si>
  <si>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</si>
  <si>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</si>
  <si>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</si>
  <si>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</si>
  <si>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</si>
  <si>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</si>
  <si>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</si>
  <si>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</si>
  <si>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</si>
  <si>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</si>
  <si>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</si>
  <si>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</si>
  <si>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</si>
  <si>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</si>
  <si>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</si>
  <si>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</si>
  <si>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</si>
  <si>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</si>
  <si>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</si>
  <si>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</si>
  <si>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</si>
  <si>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</si>
  <si>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</si>
  <si>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</si>
  <si>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</si>
  <si>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</si>
  <si>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</si>
  <si>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</si>
  <si>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</si>
  <si>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</si>
  <si>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</si>
  <si>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</si>
  <si>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</si>
  <si>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</si>
  <si>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</si>
  <si>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</si>
  <si>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</si>
  <si>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</si>
  <si>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</si>
  <si>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</si>
  <si>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</si>
  <si>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</si>
  <si>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</si>
  <si>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</si>
  <si>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</si>
  <si>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</si>
  <si>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</si>
  <si>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</si>
  <si>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</si>
  <si>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</si>
  <si>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</si>
  <si>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</si>
  <si>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</si>
  <si>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</si>
  <si>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</si>
  <si>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</si>
  <si>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</si>
  <si>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</si>
  <si>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</si>
  <si>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</si>
  <si>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</si>
  <si>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</si>
  <si>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</si>
  <si>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</si>
  <si>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</si>
  <si>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</si>
  <si>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</si>
  <si>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</si>
  <si>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</si>
  <si>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</si>
  <si>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</si>
  <si>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</si>
  <si>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</si>
  <si>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</si>
  <si>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</si>
  <si>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</si>
  <si>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</si>
  <si>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</si>
  <si>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</si>
  <si>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</si>
  <si>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</si>
  <si>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</si>
  <si>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</si>
  <si>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</si>
  <si>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</si>
  <si>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</si>
  <si>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</si>
  <si>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</si>
  <si>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</si>
  <si>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</si>
  <si>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</si>
  <si>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</si>
  <si>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</si>
  <si>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</si>
  <si>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</si>
  <si>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</si>
  <si>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</si>
  <si>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</si>
  <si>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</si>
  <si>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</si>
  <si>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</si>
  <si>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</si>
  <si>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</si>
  <si>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</si>
  <si>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</si>
  <si>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</si>
  <si>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</si>
  <si>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</si>
  <si>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</si>
  <si>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</si>
  <si>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</si>
  <si>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</si>
  <si>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</si>
  <si>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</si>
  <si>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</si>
  <si>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</si>
  <si>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</si>
  <si>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</si>
  <si>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</si>
  <si>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</si>
  <si>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</si>
  <si>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</si>
  <si>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</si>
  <si>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</si>
  <si>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</si>
  <si>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</si>
  <si>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</si>
  <si>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</si>
  <si>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</si>
  <si>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</si>
  <si>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</si>
  <si>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</si>
  <si>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</si>
  <si>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</si>
  <si>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</si>
  <si>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</si>
  <si>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</si>
  <si>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</si>
  <si>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</si>
  <si>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</si>
  <si>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</si>
  <si>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</si>
  <si>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</si>
  <si>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</si>
  <si>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</si>
  <si>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</si>
  <si>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</si>
  <si>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</si>
  <si>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</si>
  <si>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</si>
  <si>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</si>
  <si>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</si>
  <si>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</si>
  <si>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</si>
  <si>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</si>
  <si>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</si>
  <si>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</si>
  <si>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</si>
  <si>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</si>
  <si>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</si>
  <si>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</si>
  <si>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</si>
  <si>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</si>
  <si>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</si>
  <si>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</si>
  <si>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</si>
  <si>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</si>
  <si>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</si>
  <si>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</si>
  <si>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</si>
  <si>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</si>
  <si>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</si>
  <si>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</si>
  <si>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</si>
  <si>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</si>
  <si>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</si>
  <si>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</si>
  <si>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</si>
  <si>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</si>
  <si>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</si>
  <si>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</si>
  <si>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</si>
  <si>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</si>
  <si>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</si>
  <si>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</si>
  <si>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</si>
  <si>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</si>
  <si>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</si>
  <si>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</si>
  <si>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</si>
  <si>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</si>
  <si>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</si>
  <si>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</si>
  <si>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</si>
  <si>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</si>
  <si>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</si>
  <si>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</si>
  <si>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</si>
  <si>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</si>
  <si>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</si>
  <si>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</si>
  <si>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</si>
  <si>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</si>
  <si>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</si>
  <si>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</si>
  <si>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</si>
  <si>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</si>
  <si>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</si>
  <si>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</si>
  <si>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</si>
  <si>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</si>
  <si>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</si>
  <si>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</si>
  <si>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</si>
  <si>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</si>
  <si>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</si>
  <si>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</si>
  <si>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</si>
  <si>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</si>
  <si>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</si>
  <si>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</si>
  <si>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</si>
  <si>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</si>
  <si>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</si>
  <si>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</si>
  <si>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</si>
  <si>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</si>
  <si>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</si>
  <si>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</si>
  <si>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</si>
  <si>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</si>
  <si>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</si>
  <si>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</si>
  <si>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</si>
  <si>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</si>
  <si>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</si>
  <si>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</si>
  <si>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</si>
  <si>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</si>
  <si>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</si>
  <si>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</si>
  <si>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</si>
  <si>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</si>
  <si>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</si>
  <si>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</si>
  <si>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</si>
  <si>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</si>
  <si>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</si>
  <si>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</si>
  <si>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</si>
  <si>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</si>
  <si>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</si>
  <si>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</si>
  <si>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</si>
  <si>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</si>
  <si>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</si>
  <si>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</si>
  <si>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</si>
  <si>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</si>
  <si>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</si>
  <si>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</si>
  <si>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</si>
  <si>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</si>
  <si>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</si>
  <si>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</si>
  <si>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</si>
  <si>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</si>
  <si>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</si>
  <si>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</si>
  <si>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</si>
  <si>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</si>
  <si>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</si>
  <si>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</si>
  <si>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</si>
  <si>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</si>
  <si>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</si>
  <si>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</si>
  <si>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</si>
  <si>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</si>
  <si>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</si>
  <si>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</si>
  <si>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</si>
  <si>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</si>
  <si>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</si>
  <si>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</si>
  <si>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</si>
  <si>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</si>
  <si>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</si>
  <si>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</si>
  <si>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</si>
  <si>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</si>
  <si>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</si>
  <si>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</si>
  <si>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</si>
  <si>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</si>
  <si>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</si>
  <si>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</si>
  <si>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</si>
  <si>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</si>
  <si>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</si>
  <si>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</si>
  <si>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</si>
  <si>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</si>
  <si>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</si>
  <si>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</si>
  <si>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</si>
  <si>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</si>
  <si>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</si>
  <si>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</si>
  <si>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</si>
  <si>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</si>
  <si>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</si>
  <si>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</si>
  <si>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</si>
  <si>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</si>
  <si>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</si>
  <si>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</si>
  <si>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</si>
  <si>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</si>
  <si>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</si>
  <si>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</si>
  <si>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</si>
  <si>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</si>
  <si>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</si>
  <si>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</si>
  <si>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</si>
  <si>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</si>
  <si>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</si>
  <si>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</si>
  <si>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</si>
  <si>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</si>
  <si>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</si>
  <si>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</si>
  <si>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</si>
  <si>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</si>
  <si>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</si>
  <si>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</si>
  <si>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</si>
  <si>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</si>
  <si>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</si>
  <si>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</si>
  <si>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</si>
  <si>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</si>
  <si>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</si>
  <si>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</si>
  <si>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</si>
  <si>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</si>
  <si>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</si>
  <si>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</si>
  <si>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</si>
  <si>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</si>
  <si>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</si>
  <si>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</si>
  <si>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</si>
  <si>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</si>
  <si>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</si>
  <si>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</si>
  <si>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</si>
  <si>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</si>
  <si>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</si>
  <si>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</si>
  <si>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</si>
  <si>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</si>
  <si>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</si>
  <si>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</si>
  <si>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</si>
  <si>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</si>
  <si>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</si>
  <si>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</si>
  <si>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</si>
  <si>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</si>
  <si>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</si>
  <si>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</si>
  <si>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</si>
  <si>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</si>
  <si>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</si>
  <si>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</si>
  <si>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</si>
  <si>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</si>
  <si>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</si>
  <si>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</si>
  <si>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</si>
  <si>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</si>
  <si>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</si>
  <si>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</si>
  <si>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</si>
  <si>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</si>
  <si>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</si>
  <si>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</si>
  <si>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</si>
  <si>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</si>
  <si>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</si>
  <si>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</si>
  <si>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</si>
  <si>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</si>
  <si>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</si>
  <si>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</si>
  <si>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</si>
  <si>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</si>
  <si>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</si>
  <si>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</si>
  <si>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</si>
  <si>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</si>
  <si>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</si>
  <si>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</si>
  <si>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</si>
  <si>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</si>
  <si>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</si>
  <si>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</si>
  <si>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</si>
  <si>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</si>
  <si>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</si>
  <si>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</si>
  <si>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</si>
  <si>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</si>
  <si>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</si>
  <si>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</si>
  <si>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</si>
  <si>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</si>
  <si>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</si>
  <si>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</si>
  <si>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</si>
  <si>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</si>
  <si>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</si>
  <si>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</si>
  <si>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</si>
  <si>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</si>
  <si>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</si>
  <si>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</si>
  <si>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</si>
  <si>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</si>
  <si>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</si>
  <si>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</si>
  <si>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</si>
  <si>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</si>
  <si>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</si>
  <si>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</si>
  <si>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</si>
  <si>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</si>
  <si>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</si>
  <si>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</si>
  <si>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</si>
  <si>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</si>
  <si>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</si>
  <si>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</si>
  <si>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</si>
  <si>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</si>
  <si>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</si>
  <si>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</si>
  <si>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</si>
  <si>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</si>
  <si>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</si>
  <si>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</si>
  <si>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</si>
  <si>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</si>
  <si>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</si>
  <si>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</si>
  <si>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</si>
  <si>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</si>
  <si>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</si>
  <si>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</si>
  <si>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</si>
  <si>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</si>
  <si>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</si>
  <si>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</si>
  <si>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</si>
  <si>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</si>
  <si>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</si>
  <si>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</si>
  <si>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</si>
  <si>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</si>
  <si>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</si>
  <si>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</si>
  <si>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</si>
  <si>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</si>
  <si>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</si>
  <si>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</si>
  <si>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</si>
  <si>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</si>
  <si>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</si>
  <si>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</si>
  <si>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</si>
  <si>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</si>
  <si>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</si>
  <si>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</si>
  <si>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</si>
  <si>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</si>
  <si>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</si>
  <si>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</si>
  <si>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</si>
  <si>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</si>
  <si>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</si>
  <si>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</si>
  <si>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</si>
  <si>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</si>
  <si>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</si>
  <si>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</si>
  <si>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</si>
  <si>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</si>
  <si>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</si>
  <si>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</si>
  <si>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</si>
  <si>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</si>
  <si>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</si>
  <si>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</si>
  <si>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</si>
  <si>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</si>
  <si>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</si>
  <si>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</si>
  <si>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</si>
  <si>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</si>
  <si>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</si>
  <si>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</si>
  <si>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</si>
  <si>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</si>
  <si>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</si>
  <si>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</si>
  <si>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</si>
  <si>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</si>
  <si>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</si>
  <si>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</si>
  <si>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</si>
  <si>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</si>
  <si>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</si>
  <si>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</si>
  <si>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</si>
  <si>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</si>
  <si>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</si>
  <si>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</si>
  <si>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</si>
  <si>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</si>
  <si>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</si>
  <si>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</si>
  <si>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</si>
  <si>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</si>
  <si>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</si>
  <si>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</si>
  <si>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</si>
  <si>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</si>
  <si>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</si>
  <si>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</si>
  <si>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</si>
  <si>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</si>
  <si>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</si>
  <si>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</si>
  <si>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</si>
  <si>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</si>
  <si>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</si>
  <si>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</si>
  <si>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</si>
  <si>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</si>
  <si>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</si>
  <si>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</si>
  <si>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</si>
  <si>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</si>
  <si>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</si>
  <si>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</si>
  <si>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</si>
  <si>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</si>
  <si>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</si>
  <si>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</si>
  <si>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</si>
  <si>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</si>
  <si>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</si>
  <si>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</si>
  <si>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</si>
  <si>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</si>
  <si>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</si>
  <si>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</si>
  <si>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</si>
  <si>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</si>
  <si>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</si>
  <si>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</si>
  <si>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</si>
  <si>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</si>
  <si>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</si>
  <si>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</si>
  <si>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</si>
  <si>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</si>
  <si>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</si>
  <si>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</si>
  <si>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</si>
  <si>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</si>
  <si>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</si>
  <si>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</si>
  <si>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</si>
  <si>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</si>
  <si>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</si>
  <si>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</si>
  <si>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</si>
  <si>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</si>
  <si>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</si>
  <si>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</si>
  <si>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</si>
  <si>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</si>
  <si>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</si>
  <si>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</si>
  <si>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</si>
  <si>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</si>
  <si>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</si>
  <si>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</si>
  <si>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</si>
  <si>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</si>
  <si>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</si>
  <si>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</si>
  <si>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</si>
  <si>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</si>
  <si>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</si>
  <si>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</si>
  <si>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</si>
  <si>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</si>
  <si>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</si>
  <si>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</si>
  <si>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</si>
  <si>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</si>
  <si>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</si>
  <si>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</si>
  <si>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</si>
  <si>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</si>
  <si>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</si>
  <si>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</si>
  <si>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</si>
  <si>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</si>
  <si>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</si>
  <si>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</si>
  <si>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</si>
  <si>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</si>
  <si>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</si>
  <si>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</si>
  <si>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</si>
  <si>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</si>
  <si>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</si>
  <si>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</si>
  <si>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</si>
  <si>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</si>
  <si>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</si>
  <si>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</si>
  <si>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</si>
  <si>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</si>
  <si>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</si>
  <si>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</si>
  <si>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</si>
  <si>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</si>
  <si>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</si>
  <si>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</si>
  <si>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</si>
  <si>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</si>
  <si>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</si>
  <si>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</si>
  <si>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</si>
  <si>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</si>
  <si>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</si>
  <si>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</si>
  <si>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</si>
  <si>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</si>
  <si>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</si>
  <si>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</si>
  <si>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</si>
  <si>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</si>
  <si>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</si>
  <si>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</si>
  <si>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</si>
  <si>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</si>
  <si>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</si>
  <si>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</si>
  <si>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</si>
  <si>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</si>
  <si>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</si>
  <si>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</si>
  <si>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</si>
  <si>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</si>
  <si>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</si>
  <si>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</si>
  <si>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</si>
  <si>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</si>
  <si>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</si>
  <si>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</si>
  <si>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</si>
  <si>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</si>
  <si>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</si>
  <si>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</si>
  <si>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</si>
  <si>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</si>
  <si>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</si>
  <si>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</si>
  <si>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</si>
  <si>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</si>
  <si>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</si>
  <si>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</si>
  <si>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</si>
  <si>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</si>
  <si>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</si>
  <si>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</si>
  <si>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</si>
  <si>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</si>
  <si>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</si>
  <si>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</si>
  <si>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</si>
  <si>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</si>
  <si>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</si>
  <si>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</si>
  <si>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</si>
  <si>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</si>
  <si>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</si>
  <si>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</si>
  <si>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</si>
  <si>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</si>
  <si>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</si>
  <si>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</si>
  <si>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</si>
  <si>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</si>
  <si>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</si>
  <si>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</si>
  <si>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</si>
  <si>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</si>
  <si>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</si>
  <si>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</si>
  <si>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</si>
  <si>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</si>
  <si>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</si>
  <si>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</si>
  <si>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</si>
  <si>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</si>
  <si>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</si>
  <si>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</si>
  <si>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</si>
  <si>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</si>
  <si>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</si>
  <si>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</si>
  <si>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</si>
  <si>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</si>
  <si>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</si>
  <si>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</si>
  <si>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</si>
  <si>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</si>
  <si>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</si>
  <si>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</si>
  <si>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</si>
  <si>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</si>
  <si>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</si>
  <si>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</si>
  <si>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</si>
  <si>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</si>
  <si>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</si>
  <si>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</si>
  <si>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</si>
  <si>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</si>
  <si>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</si>
  <si>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</si>
  <si>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</si>
  <si>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</si>
  <si>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</si>
  <si>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</si>
  <si>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</si>
  <si>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</si>
  <si>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</si>
  <si>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</si>
  <si>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</si>
  <si>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</si>
  <si>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</si>
  <si>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</si>
  <si>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</si>
  <si>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</si>
  <si>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</si>
  <si>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</si>
  <si>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</si>
  <si>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</si>
  <si>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</si>
  <si>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</si>
  <si>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</si>
  <si>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</si>
  <si>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</si>
  <si>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</si>
  <si>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</si>
  <si>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</si>
  <si>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</si>
  <si>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</si>
  <si>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</si>
  <si>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</si>
  <si>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</si>
  <si>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</si>
  <si>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</si>
  <si>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</si>
  <si>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</si>
  <si>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</si>
  <si>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</si>
  <si>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</si>
  <si>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</si>
  <si>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</si>
  <si>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</si>
  <si>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</si>
  <si>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</si>
  <si>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</si>
  <si>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</si>
  <si>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</si>
  <si>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</si>
  <si>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</si>
  <si>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</si>
  <si>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</si>
  <si>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</si>
  <si>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</si>
  <si>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</si>
  <si>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</si>
  <si>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</si>
  <si>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</si>
  <si>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</si>
  <si>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</si>
  <si>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</si>
  <si>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</si>
  <si>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</si>
  <si>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</si>
  <si>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</si>
  <si>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</si>
  <si>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</si>
  <si>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</si>
  <si>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</si>
  <si>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</si>
  <si>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</si>
  <si>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</si>
  <si>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</si>
  <si>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</si>
  <si>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</si>
  <si>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</si>
  <si>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</si>
  <si>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</si>
  <si>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</si>
  <si>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</si>
  <si>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</si>
  <si>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</si>
  <si>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</si>
  <si>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</si>
  <si>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</si>
  <si>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</si>
  <si>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</si>
  <si>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</si>
  <si>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</si>
  <si>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</si>
  <si>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</si>
  <si>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</si>
  <si>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</si>
  <si>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</si>
  <si>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</si>
  <si>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</si>
  <si>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</si>
  <si>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</si>
  <si>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</si>
  <si>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</si>
  <si>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</si>
  <si>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</si>
  <si>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</si>
  <si>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</si>
  <si>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</si>
  <si>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</si>
  <si>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</si>
  <si>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</si>
  <si>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</si>
  <si>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</si>
  <si>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</si>
  <si>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</si>
  <si>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</si>
  <si>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</si>
  <si>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</si>
  <si>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</si>
  <si>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</si>
  <si>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</si>
  <si>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</si>
  <si>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</si>
  <si>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</si>
  <si>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</si>
  <si>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</si>
  <si>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</si>
  <si>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</si>
  <si>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</si>
  <si>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</si>
  <si>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</si>
  <si>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</si>
  <si>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</si>
  <si>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</si>
  <si>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</si>
  <si>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</si>
  <si>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</si>
  <si>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</si>
  <si>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</si>
  <si>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</si>
  <si>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</si>
  <si>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</si>
  <si>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</si>
  <si>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</si>
  <si>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</si>
  <si>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</si>
  <si>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</si>
  <si>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</si>
  <si>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</si>
  <si>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</si>
  <si>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</si>
  <si>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</si>
  <si>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</si>
  <si>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</si>
  <si>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</si>
  <si>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</si>
  <si>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</si>
  <si>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</si>
  <si>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</si>
  <si>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</si>
  <si>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</si>
  <si>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</si>
  <si>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</si>
  <si>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</si>
  <si>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</si>
  <si>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</si>
  <si>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</si>
  <si>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</si>
  <si>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</si>
  <si>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</si>
  <si>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</si>
  <si>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</si>
  <si>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</si>
  <si>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</si>
  <si>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</si>
  <si>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</si>
  <si>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</si>
  <si>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</si>
  <si>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</si>
  <si>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</si>
  <si>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</si>
  <si>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</si>
  <si>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</si>
  <si>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</si>
  <si>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</si>
  <si>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</si>
  <si>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</si>
  <si>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</si>
  <si>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</si>
  <si>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</si>
  <si>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</si>
  <si>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</si>
  <si>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</si>
  <si>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</si>
  <si>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</si>
  <si>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</si>
  <si>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</si>
  <si>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</si>
  <si>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</si>
  <si>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</si>
  <si>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</si>
  <si>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</si>
  <si>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</si>
  <si>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</si>
  <si>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</si>
  <si>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</si>
  <si>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</si>
  <si>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</si>
  <si>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</si>
  <si>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</si>
  <si>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</si>
  <si>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</si>
  <si>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</si>
  <si>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</si>
  <si>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</si>
  <si>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</si>
  <si>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</si>
  <si>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</si>
  <si>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</si>
  <si>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</si>
  <si>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</si>
  <si>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</si>
  <si>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</si>
  <si>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</si>
  <si>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</si>
  <si>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</si>
  <si>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</si>
  <si>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</si>
  <si>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</si>
  <si>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</si>
  <si>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</si>
  <si>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</si>
  <si>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</si>
  <si>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</si>
  <si>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</si>
  <si>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</si>
  <si>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</si>
  <si>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</si>
  <si>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</si>
  <si>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</si>
  <si>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</si>
  <si>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</si>
  <si>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</si>
  <si>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</si>
  <si>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</si>
  <si>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</si>
  <si>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</si>
  <si>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</si>
  <si>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</si>
  <si>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</si>
  <si>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</si>
  <si>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</si>
  <si>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</si>
  <si>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</si>
  <si>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</si>
  <si>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</si>
  <si>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</si>
  <si>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</si>
  <si>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</si>
  <si>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</si>
  <si>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</si>
  <si>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</si>
  <si>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</si>
  <si>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</si>
  <si>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</si>
  <si>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</si>
  <si>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</si>
  <si>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</si>
  <si>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</si>
  <si>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</si>
  <si>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</si>
  <si>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</si>
  <si>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</si>
  <si>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</si>
  <si>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</si>
  <si>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</si>
  <si>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</si>
  <si>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</si>
  <si>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</si>
  <si>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</si>
  <si>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</si>
  <si>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</si>
  <si>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</si>
  <si>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</si>
  <si>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</si>
  <si>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</si>
  <si>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</si>
  <si>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</si>
  <si>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</si>
  <si>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</si>
  <si>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</si>
  <si>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</si>
  <si>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</si>
  <si>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</si>
  <si>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</si>
  <si>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</si>
  <si>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</si>
  <si>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</si>
  <si>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</si>
  <si>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</si>
  <si>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</si>
  <si>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</si>
  <si>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</si>
  <si>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</si>
  <si>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</si>
  <si>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</si>
  <si>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</si>
  <si>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</si>
  <si>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</si>
  <si>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</si>
  <si>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</si>
  <si>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</si>
  <si>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</si>
  <si>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</si>
  <si>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</si>
  <si>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</si>
  <si>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</si>
  <si>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</si>
  <si>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</si>
  <si>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</si>
  <si>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</si>
  <si>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</si>
  <si>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</si>
  <si>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</si>
  <si>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</si>
  <si>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</si>
  <si>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</si>
  <si>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</si>
  <si>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</si>
  <si>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</si>
  <si>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</si>
  <si>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</si>
  <si>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</si>
  <si>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</si>
  <si>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</si>
  <si>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</si>
  <si>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</si>
  <si>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</si>
  <si>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</si>
  <si>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</si>
  <si>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</si>
  <si>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</si>
  <si>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</si>
  <si>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</si>
  <si>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</si>
  <si>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</si>
  <si>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</si>
  <si>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</si>
  <si>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</si>
  <si>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</si>
  <si>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</si>
  <si>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</si>
  <si>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</si>
  <si>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</si>
  <si>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</si>
  <si>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</si>
  <si>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</si>
  <si>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</si>
  <si>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</si>
  <si>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</si>
  <si>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</si>
  <si>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</si>
  <si>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</si>
  <si>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</si>
  <si>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</si>
  <si>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</si>
  <si>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</si>
  <si>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</si>
  <si>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</si>
  <si>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</si>
  <si>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</si>
  <si>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</si>
  <si>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</si>
  <si>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</si>
  <si>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</si>
  <si>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</si>
  <si>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</si>
  <si>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</si>
  <si>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</si>
  <si>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</si>
  <si>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</si>
  <si>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</si>
  <si>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</si>
  <si>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</si>
  <si>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</si>
  <si>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</si>
  <si>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</si>
  <si>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</si>
  <si>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</si>
  <si>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</si>
  <si>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</si>
  <si>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</si>
  <si>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</si>
  <si>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</si>
  <si>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</si>
  <si>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</si>
  <si>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</si>
  <si>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</si>
  <si>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</si>
  <si>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</si>
  <si>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</si>
  <si>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</si>
  <si>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</si>
  <si>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</si>
  <si>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</si>
  <si>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</si>
  <si>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</si>
  <si>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</si>
  <si>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</si>
  <si>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</si>
  <si>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</si>
  <si>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</si>
  <si>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</si>
  <si>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</si>
  <si>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</si>
  <si>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</si>
  <si>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</si>
  <si>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</si>
  <si>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</si>
  <si>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</si>
  <si>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</si>
  <si>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</si>
  <si>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</si>
  <si>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</si>
  <si>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</si>
  <si>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</si>
  <si>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</si>
  <si>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</si>
  <si>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</si>
  <si>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</si>
  <si>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</si>
  <si>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</si>
  <si>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</si>
  <si>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</si>
  <si>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</si>
  <si>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</si>
  <si>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</si>
  <si>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</si>
  <si>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</si>
  <si>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</si>
  <si>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</si>
  <si>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</si>
  <si>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</si>
  <si>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</si>
  <si>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</si>
  <si>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</si>
  <si>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</si>
  <si>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</si>
  <si>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</si>
  <si>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</si>
  <si>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</si>
  <si>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</si>
  <si>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</si>
  <si>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</si>
  <si>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</si>
  <si>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</si>
  <si>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</si>
  <si>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</si>
  <si>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</si>
  <si>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</si>
  <si>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</si>
  <si>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</si>
  <si>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</si>
  <si>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</si>
  <si>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</si>
  <si>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</si>
  <si>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</si>
  <si>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</si>
  <si>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</si>
  <si>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</si>
  <si>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</si>
  <si>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</si>
  <si>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</si>
  <si>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</si>
  <si>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</si>
  <si>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</si>
  <si>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</si>
  <si>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</si>
  <si>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</si>
  <si>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</si>
  <si>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</si>
  <si>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</si>
  <si>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</si>
  <si>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</si>
  <si>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</si>
  <si>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</si>
  <si>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</si>
  <si>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</si>
  <si>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</si>
  <si>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</si>
  <si>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</si>
  <si>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</si>
  <si>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</si>
  <si>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</si>
  <si>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</si>
  <si>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</si>
  <si>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</si>
  <si>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</si>
  <si>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</si>
  <si>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</si>
  <si>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</si>
  <si>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</si>
  <si>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</si>
  <si>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</si>
  <si>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</si>
  <si>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</si>
  <si>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</si>
  <si>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</si>
  <si>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</si>
  <si>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</si>
  <si>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</si>
  <si>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</si>
  <si>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</si>
  <si>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</si>
  <si>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</si>
  <si>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</si>
  <si>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</si>
  <si>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</si>
  <si>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</si>
  <si>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</si>
  <si>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</si>
  <si>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</si>
  <si>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</si>
  <si>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</si>
  <si>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</si>
  <si>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</si>
  <si>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</si>
  <si>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</si>
  <si>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</si>
  <si>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</si>
  <si>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</si>
  <si>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</si>
  <si>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</si>
  <si>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</si>
  <si>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</si>
  <si>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</si>
  <si>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</si>
  <si>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</si>
  <si>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</si>
  <si>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</si>
  <si>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</si>
  <si>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</si>
  <si>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</si>
  <si>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</si>
  <si>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</si>
  <si>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</si>
  <si>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</si>
  <si>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</si>
  <si>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</si>
  <si>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</si>
  <si>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</si>
  <si>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</si>
  <si>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</si>
  <si>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</si>
  <si>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</si>
  <si>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</si>
  <si>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</si>
  <si>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</si>
  <si>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</si>
  <si>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</si>
  <si>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</si>
  <si>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</si>
  <si>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</si>
  <si>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</si>
  <si>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</si>
  <si>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</si>
  <si>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</si>
  <si>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</si>
  <si>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</si>
  <si>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</si>
  <si>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</si>
  <si>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</si>
  <si>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</si>
  <si>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</si>
  <si>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</si>
  <si>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</si>
  <si>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</si>
  <si>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</si>
  <si>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</si>
  <si>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</si>
  <si>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</si>
  <si>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</si>
  <si>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</si>
  <si>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</si>
  <si>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</si>
  <si>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</si>
  <si>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</si>
  <si>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</si>
  <si>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</si>
  <si>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</si>
  <si>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</si>
  <si>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</si>
  <si>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</si>
  <si>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</si>
  <si>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</si>
  <si>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</si>
  <si>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</si>
  <si>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</si>
  <si>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</si>
  <si>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</si>
  <si>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</si>
  <si>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</si>
  <si>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</si>
  <si>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</si>
  <si>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</si>
  <si>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</si>
  <si>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</si>
  <si>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</si>
  <si>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</si>
  <si>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</si>
  <si>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</si>
  <si>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</si>
  <si>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</si>
  <si>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</si>
  <si>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</si>
  <si>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</si>
  <si>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</si>
  <si>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</si>
  <si>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</si>
  <si>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</si>
  <si>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</si>
  <si>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</si>
  <si>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</si>
  <si>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</si>
  <si>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</si>
  <si>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</si>
  <si>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</si>
  <si>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</si>
  <si>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</si>
  <si>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</si>
  <si>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</si>
  <si>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</si>
  <si>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</si>
  <si>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</si>
  <si>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</si>
  <si>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</si>
  <si>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</si>
  <si>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</si>
  <si>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</si>
  <si>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</si>
  <si>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</si>
  <si>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</si>
  <si>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</si>
  <si>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</si>
  <si>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</si>
  <si>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</si>
  <si>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</si>
  <si>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</si>
  <si>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</si>
  <si>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</si>
  <si>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</si>
  <si>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</si>
  <si>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</si>
  <si>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</si>
  <si>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</si>
  <si>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</si>
  <si>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</si>
  <si>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</si>
  <si>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</si>
  <si>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</si>
  <si>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</si>
  <si>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</si>
  <si>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</si>
  <si>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</si>
  <si>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</si>
  <si>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</si>
  <si>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</si>
  <si>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</si>
  <si>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</si>
  <si>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</si>
  <si>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</si>
  <si>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</si>
  <si>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</si>
  <si>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</si>
  <si>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</si>
  <si>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</si>
  <si>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</si>
  <si>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</si>
  <si>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</si>
  <si>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</si>
  <si>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</si>
  <si>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</si>
  <si>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</si>
  <si>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</si>
  <si>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</si>
  <si>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</si>
  <si>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</si>
  <si>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</si>
  <si>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</si>
  <si>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</si>
  <si>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</si>
  <si>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</si>
  <si>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</si>
  <si>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</si>
  <si>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</si>
  <si>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</si>
  <si>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</si>
  <si>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</si>
  <si>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</si>
  <si>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</si>
  <si>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</si>
  <si>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</si>
  <si>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</si>
  <si>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</si>
  <si>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</si>
  <si>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</si>
  <si>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</si>
  <si>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</si>
  <si>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</si>
  <si>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</si>
  <si>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</si>
  <si>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</si>
  <si>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</si>
  <si>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</si>
  <si>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</si>
  <si>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</si>
  <si>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</si>
  <si>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</si>
  <si>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</si>
  <si>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</si>
  <si>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</si>
  <si>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</si>
  <si>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</si>
  <si>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</si>
  <si>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</si>
  <si>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</si>
  <si>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</si>
  <si>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</si>
  <si>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</si>
  <si>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</si>
  <si>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</si>
  <si>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</si>
  <si>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</si>
  <si>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</si>
  <si>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</si>
  <si>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</si>
  <si>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</si>
  <si>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</si>
  <si>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</si>
  <si>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</si>
  <si>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</si>
  <si>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</si>
  <si>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</si>
  <si>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</si>
  <si>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</si>
  <si>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</si>
  <si>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</si>
  <si>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</si>
  <si>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</si>
  <si>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</si>
  <si>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</si>
  <si>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</si>
  <si>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</si>
  <si>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</si>
  <si>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</si>
  <si>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</si>
  <si>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</si>
  <si>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</si>
  <si>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</si>
  <si>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</si>
  <si>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</si>
  <si>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</si>
  <si>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</si>
  <si>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</si>
  <si>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</si>
  <si>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</si>
  <si>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</si>
  <si>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</si>
  <si>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</si>
  <si>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</si>
  <si>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</si>
  <si>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</si>
  <si>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</si>
  <si>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</si>
  <si>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</si>
  <si>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</si>
  <si>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</si>
  <si>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</si>
  <si>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</si>
  <si>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</si>
  <si>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</si>
  <si>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</si>
  <si>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</si>
  <si>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</si>
  <si>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</si>
  <si>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</si>
  <si>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</si>
  <si>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</si>
  <si>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</si>
  <si>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</si>
  <si>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</si>
  <si>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</si>
  <si>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</si>
  <si>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</si>
  <si>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</si>
  <si>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</si>
  <si>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</si>
  <si>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</si>
  <si>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</si>
  <si>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</si>
  <si>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</si>
  <si>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</si>
  <si>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</si>
  <si>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</si>
  <si>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</si>
  <si>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</si>
  <si>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</si>
  <si>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</si>
  <si>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</si>
  <si>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</si>
  <si>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</si>
  <si>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</si>
  <si>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</si>
  <si>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</si>
  <si>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</si>
  <si>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</si>
  <si>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</si>
  <si>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</si>
  <si>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</si>
  <si>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</si>
  <si>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</si>
  <si>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</si>
  <si>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</si>
  <si>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</si>
  <si>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</si>
  <si>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</si>
  <si>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</si>
  <si>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</si>
  <si>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</si>
  <si>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</si>
  <si>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</si>
  <si>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</si>
  <si>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</si>
  <si>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</si>
  <si>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</si>
  <si>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</si>
  <si>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</si>
  <si>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</si>
  <si>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</si>
  <si>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</si>
  <si>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</si>
  <si>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</si>
  <si>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</si>
  <si>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</si>
  <si>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</si>
  <si>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</si>
  <si>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</si>
  <si>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</si>
  <si>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</si>
  <si>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</si>
  <si>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</si>
  <si>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</si>
  <si>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</si>
  <si>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</si>
  <si>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</si>
  <si>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</si>
  <si>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</si>
  <si>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</si>
  <si>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</si>
  <si>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</si>
  <si>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</si>
  <si>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</si>
  <si>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</si>
  <si>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</si>
  <si>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</si>
  <si>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</si>
  <si>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</si>
  <si>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</si>
  <si>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</si>
  <si>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</si>
  <si>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</si>
  <si>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</si>
  <si>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</si>
  <si>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</si>
  <si>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</si>
  <si>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</si>
  <si>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</si>
  <si>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</si>
  <si>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</si>
  <si>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</si>
  <si>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</si>
  <si>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</si>
  <si>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</si>
  <si>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</si>
  <si>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</si>
  <si>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</si>
  <si>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</si>
  <si>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</si>
  <si>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</si>
  <si>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</si>
  <si>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</si>
  <si>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</si>
  <si>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</si>
  <si>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</si>
  <si>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</si>
  <si>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</si>
  <si>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</si>
  <si>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</si>
  <si>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</si>
  <si>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</si>
  <si>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</si>
  <si>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</si>
  <si>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</si>
  <si>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</si>
  <si>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</si>
  <si>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</si>
  <si>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</si>
  <si>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</si>
  <si>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</si>
  <si>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</si>
  <si>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</si>
  <si>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</si>
  <si>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</si>
  <si>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</si>
  <si>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</si>
  <si>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</si>
  <si>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</si>
  <si>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</si>
  <si>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</si>
  <si>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</si>
  <si>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</si>
  <si>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</si>
  <si>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</si>
  <si>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</si>
  <si>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</si>
  <si>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</si>
  <si>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</si>
  <si>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</si>
  <si>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</si>
  <si>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</si>
  <si>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</si>
  <si>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</si>
  <si>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</si>
  <si>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</si>
  <si>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</si>
  <si>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</si>
  <si>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</si>
  <si>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</si>
  <si>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</si>
  <si>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</si>
  <si>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</si>
  <si>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</si>
  <si>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</si>
  <si>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</si>
  <si>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</si>
  <si>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</si>
  <si>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</si>
  <si>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</si>
  <si>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</si>
  <si>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</si>
  <si>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</si>
  <si>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</si>
  <si>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</si>
  <si>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</si>
  <si>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</si>
  <si>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</si>
  <si>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</si>
  <si>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</si>
  <si>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</si>
  <si>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</si>
  <si>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</si>
  <si>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</si>
  <si>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</si>
  <si>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</si>
  <si>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</si>
  <si>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</si>
  <si>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</si>
  <si>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</si>
  <si>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</si>
  <si>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</si>
  <si>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</si>
  <si>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</si>
  <si>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</si>
  <si>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</si>
  <si>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</si>
  <si>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</si>
  <si>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</si>
  <si>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</si>
  <si>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</si>
  <si>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</si>
  <si>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</si>
  <si>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</si>
  <si>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</si>
  <si>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</si>
  <si>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</si>
  <si>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</si>
  <si>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</si>
  <si>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</si>
  <si>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</si>
  <si>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</si>
  <si>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</si>
  <si>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</si>
  <si>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</si>
  <si>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</si>
  <si>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</si>
  <si>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</si>
  <si>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</si>
  <si>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</si>
  <si>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</si>
  <si>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</si>
  <si>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</si>
  <si>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</si>
  <si>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</si>
  <si>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</si>
  <si>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</si>
  <si>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</si>
  <si>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</si>
  <si>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</si>
  <si>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</si>
  <si>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</si>
  <si>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</si>
  <si>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</si>
  <si>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</si>
  <si>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</si>
  <si>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</si>
  <si>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</si>
  <si>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</si>
  <si>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</si>
  <si>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</si>
  <si>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</si>
  <si>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</si>
  <si>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</si>
  <si>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</si>
  <si>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</si>
  <si>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</si>
  <si>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</si>
  <si>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</si>
  <si>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</si>
  <si>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</si>
  <si>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</si>
  <si>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</si>
  <si>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</si>
  <si>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</si>
  <si>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</si>
  <si>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</si>
  <si>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</si>
  <si>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</si>
  <si>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</si>
  <si>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</si>
  <si>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</si>
  <si>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</si>
  <si>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</si>
  <si>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</si>
  <si>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</si>
  <si>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</si>
  <si>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</si>
  <si>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</si>
  <si>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</si>
  <si>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</si>
  <si>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</si>
  <si>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</si>
  <si>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</si>
  <si>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</si>
  <si>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</si>
  <si>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</si>
  <si>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</si>
  <si>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</si>
  <si>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</si>
  <si>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</si>
  <si>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</si>
  <si>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</si>
  <si>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</si>
  <si>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</si>
  <si>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</si>
  <si>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</si>
  <si>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</si>
  <si>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</si>
  <si>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</si>
  <si>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</si>
  <si>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</si>
  <si>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</si>
  <si>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</si>
  <si>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</si>
  <si>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</si>
  <si>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</si>
  <si>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</si>
  <si>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</si>
  <si>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</si>
  <si>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</si>
  <si>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</si>
  <si>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</si>
  <si>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</si>
  <si>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</si>
  <si>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</si>
  <si>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</si>
  <si>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</si>
  <si>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</si>
  <si>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</si>
  <si>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</si>
  <si>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</si>
  <si>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</si>
  <si>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</si>
  <si>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</si>
  <si>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</si>
  <si>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</si>
  <si>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</si>
  <si>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</si>
  <si>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</si>
  <si>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</si>
  <si>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</si>
  <si>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</si>
  <si>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</si>
  <si>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</si>
  <si>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</si>
  <si>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</si>
  <si>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</si>
  <si>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</si>
  <si>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</si>
  <si>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</si>
  <si>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</si>
  <si>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</si>
  <si>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</si>
  <si>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</si>
  <si>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</si>
  <si>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</si>
  <si>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</si>
  <si>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</si>
  <si>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</si>
  <si>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</si>
  <si>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</si>
  <si>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</si>
  <si>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</si>
  <si>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</si>
  <si>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</si>
  <si>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</si>
  <si>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</si>
  <si>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</si>
  <si>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</si>
  <si>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</si>
  <si>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</si>
  <si>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</si>
  <si>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</si>
  <si>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</si>
  <si>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</si>
  <si>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</si>
  <si>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</si>
  <si>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</si>
  <si>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</si>
  <si>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</si>
  <si>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</si>
  <si>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</si>
  <si>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</si>
  <si>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</si>
  <si>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</si>
  <si>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</si>
  <si>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</si>
  <si>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</si>
  <si>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</si>
  <si>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</si>
  <si>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</si>
  <si>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</si>
  <si>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</si>
  <si>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</si>
  <si>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</si>
  <si>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</si>
  <si>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</si>
  <si>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</si>
  <si>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</si>
  <si>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</si>
  <si>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</si>
  <si>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</si>
  <si>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</si>
  <si>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</si>
  <si>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</si>
  <si>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</si>
  <si>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</si>
  <si>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</si>
  <si>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</si>
  <si>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</si>
  <si>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</si>
  <si>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</si>
  <si>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</si>
  <si>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</si>
  <si>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</si>
  <si>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</si>
  <si>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</si>
  <si>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</si>
  <si>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</si>
  <si>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</si>
  <si>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</si>
  <si>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</si>
  <si>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</si>
  <si>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</si>
  <si>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</si>
  <si>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</si>
  <si>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</si>
  <si>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</si>
  <si>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</si>
  <si>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</si>
  <si>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</si>
  <si>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</si>
  <si>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</si>
  <si>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</si>
  <si>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</si>
  <si>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</si>
  <si>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</si>
  <si>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</si>
  <si>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</si>
  <si>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</si>
  <si>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</si>
  <si>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</si>
  <si>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</si>
  <si>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</si>
  <si>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</si>
  <si>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</si>
  <si>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</si>
  <si>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</si>
  <si>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</si>
  <si>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</si>
  <si>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</si>
  <si>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</si>
  <si>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</si>
  <si>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</si>
  <si>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</si>
  <si>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</si>
  <si>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</si>
  <si>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</si>
  <si>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</si>
  <si>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</si>
  <si>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</si>
  <si>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</si>
  <si>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</si>
  <si>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</si>
  <si>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</si>
  <si>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</si>
  <si>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</si>
  <si>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</si>
  <si>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</si>
  <si>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</si>
  <si>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</si>
  <si>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</si>
  <si>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</si>
  <si>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</si>
  <si>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</si>
  <si>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</si>
  <si>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</si>
  <si>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</si>
  <si>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</si>
  <si>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</si>
  <si>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</si>
  <si>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</si>
  <si>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</si>
  <si>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</si>
  <si>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</si>
  <si>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</si>
  <si>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</si>
  <si>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</si>
  <si>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</si>
  <si>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</si>
  <si>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</si>
  <si>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</si>
  <si>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</si>
  <si>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</si>
  <si>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</si>
  <si>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</si>
  <si>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</si>
  <si>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</si>
  <si>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</si>
  <si>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</si>
  <si>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</si>
  <si>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</si>
  <si>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</si>
  <si>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</si>
  <si>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</si>
  <si>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</si>
  <si>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</si>
  <si>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</si>
  <si>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</si>
  <si>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</si>
  <si>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</si>
  <si>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</si>
  <si>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</si>
  <si>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</si>
  <si>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</si>
  <si>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</si>
  <si>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</si>
  <si>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</si>
  <si>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</si>
  <si>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</si>
  <si>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</si>
  <si>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</si>
  <si>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</si>
  <si>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</si>
  <si>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</si>
  <si>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</si>
  <si>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</si>
  <si>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</si>
  <si>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</si>
  <si>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</si>
  <si>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</si>
  <si>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</si>
  <si>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</si>
  <si>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</si>
  <si>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</si>
  <si>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</si>
  <si>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</si>
  <si>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</si>
  <si>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</si>
  <si>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</si>
  <si>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</si>
  <si>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</si>
  <si>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</si>
  <si>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</si>
  <si>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</si>
  <si>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</si>
  <si>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</si>
  <si>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</si>
  <si>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</si>
  <si>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</si>
  <si>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</si>
  <si>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</si>
  <si>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</si>
  <si>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</si>
  <si>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</si>
  <si>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</si>
  <si>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</si>
  <si>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</si>
  <si>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</si>
  <si>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</si>
  <si>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</si>
  <si>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</si>
  <si>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</si>
  <si>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</si>
  <si>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</si>
  <si>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</si>
  <si>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</si>
  <si>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</si>
  <si>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</si>
  <si>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</si>
  <si>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</si>
  <si>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</si>
  <si>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</si>
  <si>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</si>
  <si>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</si>
  <si>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</si>
  <si>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</si>
  <si>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</si>
  <si>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</si>
  <si>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</si>
  <si>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</si>
  <si>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</si>
  <si>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</si>
  <si>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</si>
  <si>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</si>
  <si>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</si>
  <si>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</si>
  <si>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</si>
  <si>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</si>
  <si>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</si>
  <si>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</si>
  <si>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</si>
  <si>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</si>
  <si>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</si>
  <si>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</si>
  <si>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</si>
  <si>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</si>
  <si>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</si>
  <si>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</si>
  <si>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</si>
  <si>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</si>
  <si>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</si>
  <si>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</si>
  <si>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</si>
  <si>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</si>
  <si>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</si>
  <si>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</si>
  <si>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</si>
  <si>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</si>
  <si>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</si>
  <si>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</si>
  <si>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</si>
  <si>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</si>
  <si>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</si>
  <si>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</si>
  <si>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</si>
  <si>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</si>
  <si>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</si>
  <si>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</si>
  <si>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</si>
  <si>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</si>
  <si>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</si>
  <si>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</si>
  <si>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</si>
  <si>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</si>
  <si>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</si>
  <si>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</si>
  <si>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</si>
  <si>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</si>
  <si>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</si>
  <si>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</si>
  <si>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</si>
  <si>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</si>
  <si>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</si>
  <si>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</si>
  <si>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</si>
  <si>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</si>
  <si>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</si>
  <si>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</si>
  <si>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</si>
  <si>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</si>
  <si>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</si>
  <si>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</si>
  <si>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</si>
  <si>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</si>
  <si>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</si>
  <si>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</si>
  <si>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</si>
  <si>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</si>
  <si>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</si>
  <si>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</si>
  <si>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</si>
  <si>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</si>
  <si>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</si>
  <si>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</si>
  <si>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</si>
  <si>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</si>
  <si>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</si>
  <si>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</si>
  <si>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</si>
  <si>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</si>
  <si>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</si>
  <si>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</si>
  <si>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</si>
  <si>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</si>
  <si>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</si>
  <si>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</si>
  <si>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</si>
  <si>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</si>
  <si>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</si>
  <si>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</si>
  <si>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</si>
  <si>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</si>
  <si>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</si>
  <si>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</si>
  <si>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</si>
  <si>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</si>
  <si>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</si>
  <si>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</si>
  <si>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</si>
  <si>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</si>
  <si>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</si>
  <si>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</si>
  <si>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</si>
  <si>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</si>
  <si>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</si>
  <si>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</si>
  <si>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</si>
  <si>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</si>
  <si>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</si>
  <si>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</si>
  <si>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</si>
  <si>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</si>
  <si>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</si>
  <si>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</si>
  <si>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</si>
  <si>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</si>
  <si>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</si>
  <si>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</si>
  <si>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</si>
  <si>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</si>
  <si>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</si>
  <si>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</si>
  <si>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</si>
  <si>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</si>
  <si>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</si>
  <si>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</si>
  <si>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</si>
  <si>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</si>
  <si>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</si>
  <si>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</si>
  <si>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</si>
  <si>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</si>
  <si>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</si>
  <si>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</si>
  <si>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</si>
  <si>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</si>
  <si>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</si>
  <si>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</si>
  <si>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</si>
  <si>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</si>
  <si>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</si>
  <si>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</si>
  <si>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</si>
  <si>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</si>
  <si>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</si>
  <si>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</si>
  <si>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</si>
  <si>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</si>
  <si>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</si>
  <si>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</si>
  <si>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</si>
  <si>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</si>
  <si>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</si>
  <si>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</si>
  <si>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</si>
  <si>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</si>
  <si>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</si>
  <si>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</si>
  <si>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</si>
  <si>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</si>
  <si>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</si>
  <si>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</si>
  <si>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</si>
  <si>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</si>
  <si>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</si>
  <si>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</si>
  <si>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</si>
  <si>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</si>
  <si>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</si>
  <si>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</si>
  <si>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</si>
  <si>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</si>
  <si>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</si>
  <si>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</si>
  <si>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</si>
  <si>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</si>
  <si>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</si>
  <si>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</si>
  <si>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</si>
  <si>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</si>
  <si>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</si>
  <si>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</si>
  <si>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</si>
  <si>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</si>
  <si>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</si>
  <si>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</si>
  <si>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</si>
  <si>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</si>
  <si>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</si>
  <si>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</si>
  <si>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</si>
  <si>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</si>
  <si>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</si>
  <si>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</si>
  <si>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</si>
  <si>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</si>
  <si>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</si>
  <si>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</si>
  <si>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</si>
  <si>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</si>
  <si>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</si>
  <si>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</si>
  <si>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</si>
  <si>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</si>
  <si>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</si>
  <si>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</si>
  <si>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</si>
  <si>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</si>
  <si>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</si>
  <si>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</si>
  <si>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</si>
  <si>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</si>
  <si>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</si>
  <si>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</si>
  <si>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</si>
  <si>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</si>
  <si>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</si>
  <si>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</si>
  <si>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</si>
  <si>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</si>
  <si>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</si>
  <si>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</si>
  <si>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</si>
  <si>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</si>
  <si>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</si>
  <si>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</si>
  <si>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</si>
  <si>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</si>
  <si>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</si>
  <si>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</si>
  <si>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</si>
  <si>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</si>
  <si>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</si>
  <si>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</si>
  <si>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</si>
  <si>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</si>
  <si>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</si>
  <si>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</si>
  <si>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</si>
  <si>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</si>
  <si>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</si>
  <si>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</si>
  <si>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</si>
  <si>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</si>
  <si>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</si>
  <si>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</si>
  <si>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</si>
  <si>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</si>
  <si>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</si>
  <si>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</si>
  <si>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</si>
  <si>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</si>
  <si>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</si>
  <si>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</si>
  <si>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</si>
  <si>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</si>
  <si>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</si>
  <si>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</si>
  <si>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</si>
  <si>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</si>
  <si>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</si>
  <si>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</si>
  <si>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</si>
  <si>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</si>
  <si>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</si>
  <si>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</si>
  <si>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</si>
  <si>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</si>
  <si>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</si>
  <si>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</si>
  <si>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</si>
  <si>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</si>
  <si>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</si>
  <si>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</si>
  <si>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</si>
  <si>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</si>
  <si>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</si>
  <si>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</si>
  <si>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</si>
  <si>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</si>
  <si>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</si>
  <si>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</si>
  <si>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</si>
  <si>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</si>
  <si>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</si>
  <si>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</si>
  <si>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</si>
  <si>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</si>
  <si>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</si>
  <si>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</si>
  <si>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</si>
  <si>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</si>
  <si>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</si>
  <si>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</si>
  <si>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</si>
  <si>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</si>
  <si>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</si>
  <si>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</si>
  <si>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</si>
  <si>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</si>
  <si>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</si>
  <si>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</si>
  <si>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</si>
  <si>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</si>
  <si>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</si>
  <si>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</si>
  <si>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</si>
  <si>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</si>
  <si>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</si>
  <si>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</si>
  <si>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</si>
  <si>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</si>
  <si>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</si>
  <si>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</si>
  <si>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</si>
  <si>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</si>
  <si>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</si>
  <si>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</si>
  <si>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</si>
  <si>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</si>
  <si>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</si>
  <si>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</si>
  <si>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</si>
  <si>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</si>
  <si>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</si>
  <si>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</si>
  <si>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</si>
  <si>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</si>
  <si>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</si>
  <si>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</si>
  <si>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</si>
  <si>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</si>
  <si>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</si>
  <si>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</si>
  <si>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</si>
  <si>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</si>
  <si>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</si>
  <si>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</si>
  <si>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</si>
  <si>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</si>
  <si>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</si>
  <si>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</si>
  <si>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</si>
  <si>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</si>
  <si>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</si>
  <si>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</si>
  <si>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</si>
  <si>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</si>
  <si>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</si>
  <si>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</si>
  <si>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</si>
  <si>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</si>
  <si>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</si>
  <si>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</si>
  <si>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</si>
  <si>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</si>
  <si>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</si>
  <si>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</si>
  <si>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</si>
  <si>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</si>
  <si>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</si>
  <si>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</si>
  <si>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</si>
  <si>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</si>
  <si>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</si>
  <si>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</si>
  <si>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</si>
  <si>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</si>
  <si>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</si>
  <si>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</si>
  <si>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</si>
  <si>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</si>
  <si>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</si>
  <si>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</si>
  <si>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</si>
  <si>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</si>
  <si>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</si>
  <si>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</si>
  <si>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</si>
  <si>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</si>
  <si>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</si>
  <si>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</si>
  <si>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</si>
  <si>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</si>
  <si>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</si>
  <si>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</si>
  <si>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</si>
  <si>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</si>
  <si>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</si>
  <si>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</si>
  <si>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</si>
  <si>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</si>
  <si>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</si>
  <si>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</si>
  <si>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</si>
  <si>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</si>
  <si>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</si>
  <si>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</si>
  <si>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</si>
  <si>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</si>
  <si>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</si>
  <si>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</si>
  <si>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</si>
  <si>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</si>
  <si>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</si>
  <si>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</si>
  <si>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</si>
  <si>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</si>
  <si>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</si>
  <si>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</si>
  <si>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</si>
  <si>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</si>
  <si>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</si>
  <si>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</si>
  <si>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</si>
  <si>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</si>
  <si>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</si>
  <si>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</si>
  <si>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</si>
  <si>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</si>
  <si>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</si>
  <si>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</si>
  <si>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</si>
  <si>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</si>
  <si>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</si>
  <si>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</si>
  <si>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</si>
  <si>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</si>
  <si>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</si>
  <si>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</si>
  <si>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</si>
  <si>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</si>
  <si>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</si>
  <si>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</si>
  <si>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</si>
  <si>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</si>
  <si>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</si>
  <si>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</si>
  <si>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</si>
  <si>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</si>
  <si>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</si>
  <si>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</si>
  <si>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</si>
  <si>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</si>
  <si>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</si>
  <si>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</si>
  <si>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</si>
  <si>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</si>
  <si>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</si>
  <si>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</si>
  <si>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</si>
  <si>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</si>
  <si>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</si>
  <si>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</si>
  <si>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</si>
  <si>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</si>
  <si>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</si>
  <si>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</si>
  <si>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</si>
  <si>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</si>
  <si>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</si>
  <si>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</si>
  <si>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</si>
  <si>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</si>
  <si>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</si>
  <si>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</si>
  <si>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</si>
  <si>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</si>
  <si>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</si>
  <si>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</si>
  <si>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</si>
  <si>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</si>
  <si>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</si>
  <si>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</si>
  <si>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</si>
  <si>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</si>
  <si>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</si>
  <si>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</si>
  <si>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</si>
  <si>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</si>
  <si>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</si>
  <si>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</si>
  <si>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</si>
  <si>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</si>
  <si>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</si>
  <si>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</si>
  <si>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</si>
  <si>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</si>
  <si>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</si>
  <si>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</si>
  <si>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</si>
  <si>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</si>
  <si>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</si>
  <si>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</si>
  <si>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</si>
  <si>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</si>
  <si>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</si>
  <si>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</si>
  <si>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</si>
  <si>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</si>
  <si>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</si>
  <si>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</si>
  <si>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</si>
  <si>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</si>
  <si>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</si>
  <si>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</si>
  <si>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</si>
  <si>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</si>
  <si>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</si>
  <si>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</si>
  <si>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</si>
  <si>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</si>
  <si>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</si>
  <si>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</si>
  <si>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</si>
  <si>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</si>
  <si>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</si>
  <si>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</si>
  <si>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</si>
  <si>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</si>
  <si>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</si>
  <si>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</si>
  <si>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</si>
  <si>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</si>
  <si>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</si>
  <si>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</si>
  <si>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</si>
  <si>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</si>
  <si>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</si>
  <si>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</si>
  <si>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</si>
  <si>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</si>
  <si>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</si>
  <si>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</si>
  <si>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</si>
  <si>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</si>
  <si>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</si>
  <si>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</si>
  <si>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</si>
  <si>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</si>
  <si>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</si>
  <si>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</si>
  <si>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</si>
  <si>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</si>
  <si>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</si>
  <si>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</si>
  <si>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</si>
  <si>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</si>
  <si>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</si>
  <si>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</si>
  <si>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</si>
  <si>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</si>
  <si>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</si>
  <si>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</si>
  <si>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</si>
  <si>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</si>
  <si>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</si>
  <si>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</si>
  <si>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</si>
  <si>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</si>
  <si>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</si>
  <si>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</si>
  <si>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</si>
  <si>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</si>
  <si>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</si>
  <si>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</si>
  <si>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</si>
  <si>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</si>
  <si>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</si>
  <si>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</si>
  <si>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</si>
  <si>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</si>
  <si>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</si>
  <si>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</si>
  <si>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</si>
  <si>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</si>
  <si>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</si>
  <si>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</si>
  <si>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</si>
  <si>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</si>
  <si>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</si>
  <si>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</si>
  <si>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</si>
  <si>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</si>
  <si>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</si>
  <si>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</si>
  <si>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</si>
  <si>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</si>
  <si>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</si>
  <si>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</si>
  <si>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</si>
  <si>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</si>
  <si>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</si>
  <si>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</si>
  <si>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</si>
  <si>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</si>
  <si>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</si>
  <si>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</si>
  <si>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</si>
  <si>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</si>
  <si>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</si>
  <si>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</si>
  <si>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</si>
  <si>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</si>
  <si>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</si>
  <si>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</si>
  <si>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</si>
  <si>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</si>
  <si>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</si>
  <si>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</si>
  <si>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</si>
  <si>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</si>
  <si>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</si>
  <si>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</si>
  <si>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</si>
  <si>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</si>
  <si>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</si>
  <si>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</si>
  <si>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</si>
  <si>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</si>
  <si>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</si>
  <si>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</si>
  <si>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</si>
  <si>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</si>
  <si>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</si>
  <si>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</si>
  <si>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</si>
  <si>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</si>
  <si>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</si>
  <si>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</si>
  <si>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</si>
  <si>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</si>
  <si>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</si>
  <si>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</si>
  <si>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</si>
  <si>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</si>
  <si>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</si>
  <si>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</si>
  <si>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</si>
  <si>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</si>
  <si>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</si>
  <si>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</si>
  <si>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</si>
  <si>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</si>
  <si>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</si>
  <si>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</si>
  <si>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</si>
  <si>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</si>
  <si>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</si>
  <si>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</si>
  <si>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</si>
  <si>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</si>
  <si>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</si>
  <si>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</si>
  <si>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</si>
  <si>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</si>
  <si>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</si>
  <si>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</si>
  <si>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</si>
  <si>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</si>
  <si>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</si>
  <si>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</si>
  <si>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</si>
  <si>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</si>
  <si>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</si>
  <si>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</si>
  <si>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</si>
  <si>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</si>
  <si>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</si>
  <si>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</si>
  <si>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</si>
  <si>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</si>
  <si>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</si>
  <si>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</si>
  <si>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</si>
  <si>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</si>
  <si>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</si>
  <si>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</si>
  <si>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</si>
  <si>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</si>
  <si>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</si>
  <si>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</si>
  <si>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</si>
  <si>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</si>
  <si>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</si>
  <si>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</si>
  <si>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</si>
  <si>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</si>
  <si>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</si>
  <si>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</si>
  <si>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</si>
  <si>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</si>
  <si>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</si>
  <si>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</si>
  <si>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</si>
  <si>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</si>
  <si>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</si>
  <si>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</si>
  <si>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</si>
  <si>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</si>
  <si>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</si>
  <si>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</si>
  <si>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</si>
  <si>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</si>
  <si>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</si>
  <si>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</si>
  <si>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</si>
  <si>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</si>
  <si>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</si>
  <si>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</si>
  <si>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</si>
  <si>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</si>
  <si>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</si>
  <si>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</si>
  <si>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</si>
  <si>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</si>
  <si>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</si>
  <si>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</si>
  <si>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</si>
  <si>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</si>
  <si>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</si>
  <si>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</si>
  <si>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</si>
  <si>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</si>
  <si>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</si>
  <si>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</si>
  <si>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</si>
  <si>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</si>
  <si>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</si>
  <si>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</si>
  <si>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</si>
  <si>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</si>
  <si>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</si>
  <si>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</si>
  <si>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</si>
  <si>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</si>
  <si>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</si>
  <si>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</si>
  <si>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</si>
  <si>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</si>
  <si>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</si>
  <si>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</si>
  <si>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</si>
  <si>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</si>
  <si>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</si>
  <si>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</si>
  <si>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</si>
  <si>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</si>
  <si>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</si>
  <si>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</si>
  <si>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</si>
  <si>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</si>
  <si>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</si>
  <si>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</si>
  <si>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</si>
  <si>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</si>
  <si>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</si>
  <si>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</si>
  <si>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</si>
  <si>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</si>
  <si>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</si>
  <si>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</si>
  <si>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</si>
  <si>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</si>
  <si>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</si>
  <si>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</si>
  <si>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</si>
  <si>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</si>
  <si>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</si>
  <si>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</si>
  <si>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</si>
  <si>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</si>
  <si>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</si>
  <si>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</si>
  <si>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</si>
  <si>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</si>
  <si>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</si>
  <si>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</si>
  <si>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</si>
  <si>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</si>
  <si>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</si>
  <si>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</si>
  <si>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</si>
  <si>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</si>
  <si>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</si>
  <si>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</si>
  <si>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</si>
  <si>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</si>
  <si>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</si>
  <si>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</si>
  <si>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</si>
  <si>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</si>
  <si>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</si>
  <si>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</si>
  <si>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</si>
  <si>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</si>
  <si>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</si>
  <si>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</si>
  <si>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</si>
  <si>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</si>
  <si>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</si>
  <si>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</si>
  <si>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</si>
  <si>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</si>
  <si>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</si>
  <si>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</si>
  <si>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</si>
  <si>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</si>
  <si>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</si>
  <si>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</si>
  <si>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</si>
  <si>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</si>
  <si>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</si>
  <si>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</si>
  <si>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</si>
  <si>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</si>
  <si>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</si>
  <si>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</si>
  <si>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</si>
  <si>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</si>
  <si>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</si>
  <si>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</si>
  <si>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</si>
  <si>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</si>
  <si>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</si>
  <si>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</si>
  <si>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</si>
  <si>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</si>
  <si>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</si>
  <si>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</si>
  <si>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</si>
  <si>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</si>
  <si>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</si>
  <si>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</si>
  <si>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</si>
  <si>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</si>
  <si>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</si>
  <si>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</si>
  <si>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</si>
  <si>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</si>
  <si>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</si>
  <si>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</si>
  <si>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</si>
  <si>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</si>
  <si>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</si>
  <si>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</si>
  <si>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</si>
  <si>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</si>
  <si>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</si>
  <si>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</si>
  <si>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</si>
  <si>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</si>
  <si>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</si>
  <si>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</si>
  <si>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</si>
  <si>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</si>
  <si>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</si>
  <si>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</si>
  <si>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</si>
  <si>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</si>
  <si>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</si>
  <si>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</si>
  <si>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</si>
  <si>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</si>
  <si>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</si>
  <si>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</si>
  <si>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</si>
  <si>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</si>
  <si>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</si>
  <si>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</si>
  <si>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</si>
  <si>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</si>
  <si>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</si>
  <si>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</si>
  <si>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</si>
  <si>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</si>
  <si>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</si>
  <si>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</si>
  <si>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</si>
  <si>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</si>
  <si>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</si>
  <si>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</si>
  <si>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</si>
  <si>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</si>
  <si>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</si>
  <si>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</si>
  <si>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</si>
  <si>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</si>
  <si>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</si>
  <si>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</si>
  <si>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</si>
  <si>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</si>
  <si>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</si>
  <si>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</si>
  <si>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</si>
  <si>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</si>
  <si>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</si>
  <si>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</si>
  <si>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</si>
  <si>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</si>
  <si>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</si>
  <si>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</si>
  <si>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</si>
  <si>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</si>
  <si>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</si>
  <si>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</si>
  <si>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</si>
  <si>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</si>
  <si>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</si>
  <si>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</si>
  <si>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</si>
  <si>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</si>
  <si>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</si>
  <si>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</si>
  <si>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</si>
  <si>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</si>
  <si>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</si>
  <si>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</si>
  <si>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</si>
  <si>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</si>
  <si>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</si>
  <si>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</si>
  <si>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</si>
  <si>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</si>
  <si>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</si>
  <si>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</si>
  <si>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</si>
  <si>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</si>
  <si>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</si>
  <si>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</si>
  <si>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</si>
  <si>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</si>
  <si>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</si>
  <si>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</si>
  <si>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</si>
  <si>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</si>
  <si>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</si>
  <si>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</si>
  <si>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</si>
  <si>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</si>
  <si>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</si>
  <si>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</si>
  <si>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</si>
  <si>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</si>
  <si>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</si>
  <si>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</si>
  <si>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</si>
  <si>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</si>
  <si>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</si>
  <si>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</si>
  <si>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</si>
  <si>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</si>
  <si>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</si>
  <si>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</si>
  <si>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</si>
  <si>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</si>
  <si>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</si>
  <si>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</si>
  <si>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</si>
  <si>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</si>
  <si>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</si>
  <si>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</si>
  <si>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</si>
  <si>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</si>
  <si>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</si>
  <si>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</si>
  <si>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</si>
  <si>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</si>
  <si>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</si>
  <si>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</si>
  <si>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</si>
  <si>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</si>
  <si>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</si>
  <si>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</si>
  <si>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</si>
  <si>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</si>
  <si>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</si>
  <si>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</si>
  <si>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</si>
  <si>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</si>
  <si>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</si>
  <si>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</si>
  <si>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</si>
  <si>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</si>
  <si>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</si>
  <si>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</si>
  <si>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</si>
  <si>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</si>
  <si>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</si>
  <si>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</si>
  <si>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</si>
  <si>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</si>
  <si>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</si>
  <si>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</si>
  <si>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</si>
  <si>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</si>
  <si>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</si>
  <si>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</si>
  <si>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</si>
  <si>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</si>
  <si>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</si>
  <si>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</si>
  <si>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</si>
  <si>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</si>
  <si>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</si>
  <si>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</si>
  <si>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</si>
  <si>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</si>
  <si>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</si>
  <si>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</si>
  <si>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</si>
  <si>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</si>
  <si>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</si>
  <si>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</si>
  <si>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</si>
  <si>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</si>
  <si>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</si>
  <si>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</si>
  <si>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</si>
  <si>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</si>
  <si>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</si>
  <si>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</si>
  <si>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</si>
  <si>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</si>
  <si>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</si>
  <si>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</si>
  <si>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</si>
  <si>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</si>
  <si>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</si>
  <si>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</si>
  <si>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</si>
  <si>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</si>
  <si>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</si>
  <si>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</si>
  <si>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</si>
  <si>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</si>
  <si>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</si>
  <si>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</si>
  <si>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</si>
  <si>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</si>
  <si>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</si>
  <si>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</si>
  <si>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</si>
  <si>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</si>
  <si>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</si>
  <si>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</si>
  <si>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</si>
  <si>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</si>
  <si>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</si>
  <si>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</si>
  <si>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</si>
  <si>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</si>
  <si>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</si>
  <si>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</si>
  <si>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</si>
  <si>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</si>
  <si>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</si>
  <si>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</si>
  <si>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</si>
  <si>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</si>
  <si>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</si>
  <si>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</si>
  <si>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</si>
  <si>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</si>
  <si>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</si>
  <si>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</si>
  <si>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</si>
  <si>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</si>
  <si>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</si>
  <si>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</si>
  <si>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</si>
  <si>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</si>
  <si>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</si>
  <si>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</si>
  <si>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</si>
  <si>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</si>
  <si>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</si>
  <si>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</si>
  <si>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</si>
  <si>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</si>
  <si>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</si>
  <si>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</si>
  <si>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</si>
  <si>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</si>
  <si>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</si>
  <si>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</si>
  <si>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</si>
  <si>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</si>
  <si>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</si>
  <si>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</si>
  <si>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</si>
  <si>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</si>
  <si>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</si>
  <si>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</si>
  <si>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</si>
  <si>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</si>
  <si>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</si>
  <si>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</si>
  <si>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</si>
  <si>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</si>
  <si>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</si>
  <si>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</si>
  <si>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</si>
  <si>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</si>
  <si>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</si>
  <si>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</si>
  <si>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</si>
  <si>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</si>
  <si>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</si>
  <si>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</si>
  <si>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</si>
  <si>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</si>
  <si>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</si>
  <si>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</si>
  <si>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</si>
  <si>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</si>
  <si>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</si>
  <si>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</si>
  <si>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</si>
  <si>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</si>
  <si>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</si>
  <si>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</si>
  <si>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</si>
  <si>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</si>
  <si>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</si>
  <si>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</si>
  <si>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</si>
  <si>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</si>
  <si>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</si>
  <si>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</si>
  <si>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</si>
  <si>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</si>
  <si>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</si>
  <si>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</si>
  <si>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</si>
  <si>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</si>
  <si>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</si>
  <si>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</si>
  <si>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</si>
  <si>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</si>
  <si>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</si>
  <si>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</si>
  <si>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</si>
  <si>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</si>
  <si>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</si>
  <si>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</si>
  <si>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</si>
  <si>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</si>
  <si>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</si>
  <si>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</si>
  <si>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</si>
  <si>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</si>
  <si>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</si>
  <si>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</si>
  <si>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</si>
  <si>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</si>
  <si>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</si>
  <si>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</si>
  <si>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</si>
  <si>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</si>
  <si>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</si>
  <si>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</si>
  <si>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</si>
  <si>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</si>
  <si>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</si>
  <si>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</si>
  <si>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</si>
  <si>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</si>
  <si>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</si>
  <si>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</si>
  <si>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</si>
  <si>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</si>
  <si>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</si>
  <si>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</si>
  <si>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</si>
  <si>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</si>
  <si>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</si>
  <si>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</si>
  <si>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</si>
  <si>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</si>
  <si>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</si>
  <si>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</si>
  <si>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</si>
  <si>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</si>
  <si>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</si>
  <si>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</si>
  <si>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</si>
  <si>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</si>
  <si>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</si>
  <si>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</si>
  <si>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</si>
  <si>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</si>
  <si>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</si>
  <si>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</si>
  <si>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</si>
  <si>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</si>
  <si>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</si>
  <si>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</si>
  <si>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</si>
  <si>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</si>
  <si>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</si>
  <si>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</si>
  <si>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</si>
  <si>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</si>
  <si>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</si>
  <si>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</si>
  <si>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</si>
  <si>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</si>
  <si>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</si>
  <si>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</si>
  <si>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</si>
  <si>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</si>
  <si>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</si>
  <si>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</si>
  <si>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</si>
  <si>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</si>
  <si>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</si>
  <si>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</si>
  <si>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</si>
  <si>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</si>
  <si>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</si>
  <si>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</si>
  <si>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</si>
  <si>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</si>
  <si>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</si>
  <si>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</si>
  <si>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</si>
  <si>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</si>
  <si>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</si>
  <si>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</si>
  <si>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</si>
  <si>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</si>
  <si>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</si>
  <si>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</si>
  <si>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</si>
  <si>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</si>
  <si>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</si>
  <si>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</si>
  <si>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</si>
  <si>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</si>
  <si>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</si>
  <si>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</si>
  <si>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</si>
  <si>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</si>
  <si>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</si>
  <si>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</si>
  <si>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</si>
  <si>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</si>
  <si>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</si>
  <si>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</si>
  <si>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</si>
  <si>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</si>
  <si>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</si>
  <si>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</si>
  <si>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</si>
  <si>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</si>
  <si>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</si>
  <si>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</si>
  <si>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</si>
  <si>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</si>
  <si>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</si>
  <si>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</si>
  <si>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</si>
  <si>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</si>
  <si>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</si>
  <si>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</si>
  <si>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</si>
  <si>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</si>
  <si>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</si>
  <si>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</si>
  <si>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</si>
  <si>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</si>
  <si>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</si>
  <si>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</si>
  <si>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</si>
  <si>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</si>
  <si>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</si>
  <si>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</si>
  <si>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</si>
  <si>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</si>
  <si>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</si>
  <si>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</si>
  <si>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</si>
  <si>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</si>
  <si>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</si>
  <si>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</si>
  <si>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</si>
  <si>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</si>
  <si>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</si>
  <si>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</si>
  <si>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</si>
  <si>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</si>
  <si>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</si>
  <si>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</si>
  <si>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</si>
  <si>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</si>
  <si>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</si>
  <si>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</si>
  <si>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</si>
  <si>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</si>
  <si>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</si>
  <si>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</si>
  <si>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</si>
  <si>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</si>
  <si>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</si>
  <si>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</si>
  <si>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</si>
  <si>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</si>
  <si>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</si>
  <si>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</si>
  <si>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</si>
  <si>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</si>
  <si>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</si>
  <si>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</si>
  <si>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</si>
  <si>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</si>
  <si>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</si>
  <si>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</si>
  <si>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</si>
  <si>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</si>
  <si>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</si>
  <si>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</si>
  <si>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</si>
  <si>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</si>
  <si>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</si>
  <si>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</si>
  <si>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</si>
  <si>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</si>
  <si>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</si>
  <si>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</si>
  <si>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</si>
  <si>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</si>
  <si>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</si>
  <si>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</si>
  <si>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</si>
  <si>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</si>
  <si>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</si>
  <si>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</si>
  <si>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</si>
  <si>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</si>
  <si>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</si>
  <si>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</si>
  <si>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</si>
  <si>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</si>
  <si>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</si>
  <si>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</si>
  <si>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</si>
  <si>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</si>
  <si>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</si>
  <si>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</si>
  <si>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</si>
  <si>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</si>
  <si>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</si>
  <si>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</si>
  <si>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</si>
  <si>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</si>
  <si>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</si>
  <si>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</si>
  <si>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</si>
  <si>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</si>
  <si>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</si>
  <si>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</si>
  <si>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</si>
  <si>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</si>
  <si>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</si>
  <si>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</si>
  <si>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</si>
  <si>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</si>
  <si>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</si>
  <si>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</si>
  <si>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</si>
  <si>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</si>
  <si>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</si>
  <si>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</si>
  <si>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</si>
  <si>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</si>
  <si>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</si>
  <si>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</si>
  <si>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</si>
  <si>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</si>
  <si>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</si>
  <si>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</si>
  <si>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</si>
  <si>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</si>
  <si>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</si>
  <si>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</si>
  <si>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</si>
  <si>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</si>
  <si>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</si>
  <si>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</si>
  <si>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</si>
  <si>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</si>
  <si>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</si>
  <si>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</si>
  <si>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</si>
  <si>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</si>
  <si>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</si>
  <si>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</si>
  <si>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</si>
  <si>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</si>
  <si>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</si>
  <si>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</si>
  <si>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</si>
  <si>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</si>
  <si>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</si>
  <si>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</si>
  <si>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</si>
  <si>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</si>
  <si>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</si>
  <si>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</si>
  <si>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</si>
  <si>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</si>
  <si>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</si>
  <si>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</si>
  <si>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</si>
  <si>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</si>
  <si>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</si>
  <si>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</si>
  <si>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</si>
  <si>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</si>
  <si>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</si>
  <si>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</si>
  <si>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</si>
  <si>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</si>
  <si>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</si>
  <si>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</si>
  <si>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</si>
  <si>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</si>
  <si>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</si>
  <si>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</si>
  <si>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</si>
  <si>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</si>
  <si>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</si>
  <si>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</si>
  <si>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</si>
  <si>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</si>
  <si>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</si>
  <si>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</si>
  <si>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</si>
  <si>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</si>
  <si>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</si>
  <si>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</si>
  <si>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</si>
  <si>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</si>
  <si>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</si>
  <si>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</si>
  <si>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</si>
  <si>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</si>
  <si>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</si>
  <si>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</si>
  <si>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</si>
  <si>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</si>
  <si>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</si>
  <si>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</si>
  <si>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</si>
  <si>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</si>
  <si>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</si>
  <si>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</si>
  <si>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</si>
  <si>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</si>
  <si>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</si>
  <si>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</si>
  <si>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</si>
  <si>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</si>
  <si>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</si>
  <si>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</si>
  <si>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</si>
  <si>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</si>
  <si>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</si>
  <si>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</si>
  <si>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</si>
  <si>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</si>
  <si>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</si>
  <si>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</si>
  <si>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</si>
  <si>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</si>
  <si>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</si>
  <si>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</si>
  <si>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</si>
  <si>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</si>
  <si>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</si>
  <si>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</si>
  <si>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</si>
  <si>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</si>
  <si>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</si>
  <si>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</si>
  <si>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</si>
  <si>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</si>
  <si>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</si>
  <si>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</si>
  <si>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</si>
  <si>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</si>
  <si>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</si>
  <si>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</si>
  <si>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</si>
  <si>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</si>
  <si>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</si>
  <si>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</si>
  <si>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</si>
  <si>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</si>
  <si>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</si>
  <si>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</si>
  <si>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</si>
  <si>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</si>
  <si>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</si>
  <si>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</si>
  <si>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</si>
  <si>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</si>
  <si>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</si>
  <si>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</si>
  <si>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</si>
  <si>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</si>
  <si>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</si>
  <si>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</si>
  <si>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</si>
  <si>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</si>
  <si>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</si>
  <si>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</si>
  <si>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</si>
  <si>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</si>
  <si>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</si>
  <si>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</si>
  <si>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</si>
  <si>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</si>
  <si>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</si>
  <si>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</si>
  <si>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</si>
  <si>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</si>
  <si>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</si>
  <si>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</si>
  <si>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</si>
  <si>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</si>
  <si>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</si>
  <si>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</si>
  <si>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</si>
  <si>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</si>
  <si>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</si>
  <si>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</si>
  <si>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</si>
  <si>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</si>
  <si>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</si>
  <si>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</si>
  <si>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</si>
  <si>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</si>
  <si>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</si>
  <si>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</si>
  <si>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</si>
  <si>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</si>
  <si>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</si>
  <si>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</si>
  <si>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</si>
  <si>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</si>
  <si>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</si>
  <si>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</si>
  <si>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</si>
  <si>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</si>
  <si>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</si>
  <si>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</si>
  <si>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</si>
  <si>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</si>
  <si>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</si>
  <si>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</si>
  <si>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</si>
  <si>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</si>
  <si>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</si>
  <si>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</si>
  <si>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</si>
  <si>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</si>
  <si>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</si>
  <si>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</si>
  <si>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</si>
  <si>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</si>
  <si>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</si>
  <si>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</si>
  <si>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</si>
  <si>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</si>
  <si>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</si>
  <si>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</si>
  <si>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</si>
  <si>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</si>
  <si>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</si>
  <si>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</si>
  <si>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</si>
  <si>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</si>
  <si>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</si>
  <si>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</si>
  <si>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</si>
  <si>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</si>
  <si>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</si>
  <si>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</si>
  <si>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</si>
  <si>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</si>
  <si>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</si>
  <si>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</si>
  <si>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</si>
  <si>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</si>
  <si>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</si>
  <si>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</si>
  <si>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</si>
  <si>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</si>
  <si>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</si>
  <si>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</si>
  <si>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</si>
  <si>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</si>
  <si>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</si>
  <si>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</si>
  <si>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</si>
  <si>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</si>
  <si>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</si>
  <si>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</si>
  <si>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</si>
  <si>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</si>
  <si>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</si>
  <si>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</si>
  <si>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</si>
  <si>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</si>
  <si>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</si>
  <si>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</si>
  <si>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</si>
  <si>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</si>
  <si>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</si>
  <si>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</si>
  <si>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</si>
  <si>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</si>
  <si>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</si>
  <si>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</si>
  <si>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</si>
  <si>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</si>
  <si>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</si>
  <si>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</si>
  <si>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</si>
  <si>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</si>
  <si>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</si>
  <si>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</si>
  <si>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</si>
  <si>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</si>
  <si>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</si>
  <si>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</si>
  <si>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</si>
  <si>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</si>
  <si>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</si>
  <si>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</si>
  <si>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</si>
  <si>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</si>
  <si>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</si>
  <si>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</si>
  <si>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</si>
  <si>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</si>
  <si>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</si>
  <si>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</si>
  <si>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</si>
  <si>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</si>
  <si>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</si>
  <si>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</si>
  <si>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</si>
  <si>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</si>
  <si>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</si>
  <si>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</si>
  <si>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</si>
  <si>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</si>
  <si>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</si>
  <si>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</si>
  <si>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</si>
  <si>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</si>
  <si>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</si>
  <si>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</si>
  <si>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</si>
  <si>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</si>
  <si>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</si>
  <si>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</si>
  <si>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</si>
  <si>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</si>
  <si>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</si>
  <si>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</si>
  <si>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</si>
  <si>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</si>
  <si>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</si>
  <si>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</si>
  <si>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</si>
  <si>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</si>
  <si>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</si>
  <si>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</si>
  <si>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</si>
  <si>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</si>
  <si>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</si>
  <si>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</si>
  <si>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</si>
  <si>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</si>
  <si>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</si>
  <si>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</si>
  <si>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</si>
  <si>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</si>
  <si>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</si>
  <si>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</si>
  <si>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</si>
  <si>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</si>
  <si>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</si>
  <si>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</si>
  <si>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</si>
  <si>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</si>
  <si>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</si>
  <si>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</si>
  <si>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</si>
  <si>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</si>
  <si>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</si>
  <si>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</si>
  <si>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</si>
  <si>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</si>
  <si>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</si>
  <si>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</si>
  <si>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</si>
  <si>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</si>
  <si>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</si>
  <si>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</si>
  <si>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</si>
  <si>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</si>
  <si>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</si>
  <si>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</si>
  <si>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</si>
  <si>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</si>
  <si>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</si>
  <si>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</si>
  <si>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</si>
  <si>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</si>
  <si>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</si>
  <si>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</si>
  <si>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</si>
  <si>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</si>
  <si>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</si>
  <si>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</si>
  <si>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</si>
  <si>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</si>
  <si>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</si>
  <si>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</si>
  <si>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</si>
  <si>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</si>
  <si>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</si>
  <si>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</si>
  <si>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</si>
  <si>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</si>
  <si>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</si>
  <si>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</si>
  <si>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</si>
  <si>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</si>
  <si>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</si>
  <si>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</si>
  <si>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</si>
  <si>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</si>
  <si>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</si>
  <si>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</si>
  <si>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</si>
  <si>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</si>
  <si>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</si>
  <si>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</si>
  <si>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</si>
  <si>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</si>
  <si>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</si>
  <si>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</si>
  <si>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</si>
  <si>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</si>
  <si>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</si>
  <si>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</si>
  <si>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</si>
  <si>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</si>
  <si>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</si>
  <si>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</si>
  <si>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</si>
  <si>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</si>
  <si>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</si>
  <si>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</si>
  <si>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</si>
  <si>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</si>
  <si>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</si>
  <si>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</si>
  <si>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</si>
  <si>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</si>
  <si>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</si>
  <si>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</si>
  <si>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</si>
  <si>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</si>
  <si>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</si>
  <si>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</si>
  <si>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</si>
  <si>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</si>
  <si>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</si>
  <si>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</si>
  <si>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</si>
  <si>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</si>
  <si>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</si>
  <si>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</si>
  <si>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</si>
  <si>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</si>
  <si>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</si>
  <si>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</si>
  <si>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</si>
  <si>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</si>
  <si>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</si>
  <si>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</si>
  <si>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</si>
  <si>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</si>
  <si>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</si>
  <si>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</si>
  <si>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</si>
  <si>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</si>
  <si>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</si>
  <si>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</si>
  <si>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</si>
  <si>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</si>
  <si>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</si>
  <si>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</si>
  <si>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</si>
  <si>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</si>
  <si>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</si>
  <si>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</si>
  <si>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</si>
  <si>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</si>
  <si>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</si>
  <si>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</si>
  <si>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</si>
  <si>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</si>
  <si>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</si>
  <si>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</si>
  <si>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</si>
  <si>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</si>
  <si>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</si>
  <si>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</si>
  <si>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</si>
  <si>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</si>
  <si>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</si>
  <si>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</si>
  <si>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</si>
  <si>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</si>
  <si>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</si>
  <si>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</si>
  <si>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</si>
  <si>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</si>
  <si>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</si>
  <si>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</si>
  <si>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</si>
  <si>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</si>
  <si>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</si>
  <si>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</si>
  <si>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</si>
  <si>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</si>
  <si>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</si>
  <si>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</si>
  <si>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</si>
  <si>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</si>
  <si>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</si>
  <si>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</si>
  <si>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</si>
  <si>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</si>
  <si>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</si>
  <si>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</si>
  <si>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</si>
  <si>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</si>
  <si>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</si>
  <si>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</si>
  <si>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</si>
  <si>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</si>
  <si>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</si>
  <si>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</si>
  <si>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</si>
  <si>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</si>
  <si>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</si>
  <si>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</si>
  <si>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</si>
  <si>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</si>
  <si>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</si>
  <si>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</si>
  <si>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</si>
  <si>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</si>
  <si>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</si>
  <si>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</si>
  <si>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</si>
  <si>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</si>
  <si>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</si>
  <si>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</si>
  <si>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</si>
  <si>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</si>
  <si>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</si>
  <si>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</si>
  <si>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</si>
  <si>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</si>
  <si>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</si>
  <si>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</si>
  <si>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</si>
  <si>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</si>
  <si>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</si>
  <si>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</si>
  <si>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</si>
  <si>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</si>
  <si>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</si>
  <si>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</si>
  <si>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</si>
  <si>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</si>
  <si>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</si>
  <si>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</si>
  <si>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</si>
  <si>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</si>
  <si>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</si>
  <si>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</si>
  <si>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</si>
  <si>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</si>
  <si>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</si>
  <si>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</si>
  <si>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</si>
  <si>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</si>
  <si>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</si>
  <si>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</si>
  <si>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</si>
  <si>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</si>
  <si>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</si>
  <si>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</si>
  <si>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</si>
  <si>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</si>
  <si>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</si>
  <si>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</si>
  <si>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</si>
  <si>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</si>
  <si>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</si>
  <si>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</si>
  <si>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</si>
  <si>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</si>
  <si>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</si>
  <si>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</si>
  <si>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</si>
  <si>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</si>
  <si>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</si>
  <si>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</si>
  <si>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</si>
  <si>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</si>
  <si>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</si>
  <si>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</si>
  <si>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</si>
  <si>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</si>
  <si>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</si>
  <si>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</si>
  <si>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</si>
  <si>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</si>
  <si>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</si>
  <si>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</si>
  <si>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</si>
  <si>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</si>
  <si>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</si>
  <si>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</si>
  <si>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</si>
  <si>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</si>
  <si>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</si>
  <si>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</si>
  <si>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</si>
  <si>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</si>
  <si>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</si>
  <si>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</si>
  <si>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</si>
  <si>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</si>
  <si>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</si>
  <si>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</si>
  <si>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</si>
  <si>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</si>
  <si>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</si>
  <si>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</si>
  <si>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</si>
  <si>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</si>
  <si>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</si>
  <si>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</si>
  <si>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</si>
  <si>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</si>
  <si>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</si>
  <si>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</si>
  <si>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</si>
  <si>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</si>
  <si>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</si>
  <si>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</si>
  <si>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</si>
  <si>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</si>
  <si>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</si>
  <si>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</si>
  <si>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</si>
  <si>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</si>
  <si>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</si>
  <si>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</si>
  <si>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</si>
  <si>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</si>
  <si>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</si>
  <si>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</si>
  <si>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</si>
  <si>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</si>
  <si>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</si>
  <si>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</si>
  <si>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</si>
  <si>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</si>
  <si>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</si>
  <si>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</si>
  <si>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</si>
  <si>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</si>
  <si>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</si>
  <si>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</si>
  <si>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</si>
  <si>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</si>
  <si>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</si>
  <si>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</si>
  <si>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</si>
  <si>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</si>
  <si>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</si>
  <si>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</si>
  <si>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</si>
  <si>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</si>
  <si>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</si>
  <si>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</si>
  <si>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</si>
  <si>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</si>
  <si>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</si>
  <si>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</si>
  <si>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</si>
  <si>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</si>
  <si>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</si>
  <si>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</si>
  <si>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</si>
  <si>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</si>
  <si>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</si>
  <si>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</si>
  <si>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</si>
  <si>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</si>
  <si>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</si>
  <si>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</si>
  <si>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</si>
  <si>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</si>
  <si>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</si>
  <si>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</si>
  <si>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</si>
  <si>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</si>
  <si>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</si>
  <si>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</si>
  <si>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</si>
  <si>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</si>
  <si>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</si>
  <si>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</si>
  <si>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</si>
  <si>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</si>
  <si>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</si>
  <si>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</si>
  <si>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</si>
  <si>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</si>
  <si>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</si>
  <si>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</si>
  <si>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</si>
  <si>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</si>
  <si>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</si>
  <si>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</si>
  <si>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</si>
  <si>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</si>
  <si>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</si>
  <si>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</si>
  <si>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</si>
  <si>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</si>
  <si>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</si>
  <si>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</si>
  <si>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</si>
  <si>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</si>
  <si>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</si>
  <si>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</si>
  <si>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</si>
  <si>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</si>
  <si>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</si>
  <si>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</si>
  <si>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</si>
  <si>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</si>
  <si>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</si>
  <si>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</si>
  <si>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</si>
  <si>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</si>
  <si>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</si>
  <si>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</si>
  <si>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</si>
  <si>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</si>
  <si>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</si>
  <si>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</si>
  <si>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</si>
  <si>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</si>
  <si>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</si>
  <si>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</si>
  <si>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</si>
  <si>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</si>
  <si>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</si>
  <si>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</si>
  <si>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</si>
  <si>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</si>
  <si>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</si>
  <si>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</si>
  <si>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</si>
  <si>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</si>
  <si>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</si>
  <si>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</si>
  <si>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</si>
  <si>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</si>
  <si>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</si>
  <si>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</si>
  <si>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</si>
  <si>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</si>
  <si>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</si>
  <si>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</si>
  <si>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</si>
  <si>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</si>
  <si>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</si>
  <si>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</si>
  <si>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</si>
  <si>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</si>
  <si>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</si>
  <si>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</si>
  <si>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</si>
  <si>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</si>
  <si>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</si>
  <si>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</si>
  <si>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</si>
  <si>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</si>
  <si>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</si>
  <si>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</si>
  <si>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</si>
  <si>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</si>
  <si>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</si>
  <si>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</si>
  <si>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</si>
  <si>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</si>
  <si>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</si>
  <si>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</si>
  <si>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</si>
  <si>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</si>
  <si>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</si>
  <si>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</si>
  <si>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</si>
  <si>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</si>
  <si>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</si>
  <si>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</si>
  <si>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</si>
  <si>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</si>
  <si>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</si>
  <si>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</si>
  <si>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</si>
  <si>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</si>
  <si>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</si>
  <si>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</si>
  <si>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</si>
  <si>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</si>
  <si>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</si>
  <si>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</si>
  <si>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</si>
  <si>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</si>
  <si>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</si>
  <si>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</si>
  <si>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</si>
  <si>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</si>
  <si>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</si>
  <si>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</si>
  <si>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</si>
  <si>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</si>
  <si>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</si>
  <si>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</si>
  <si>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</si>
  <si>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</si>
  <si>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</si>
  <si>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</si>
  <si>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</si>
  <si>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</si>
  <si>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</si>
  <si>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</si>
  <si>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</si>
  <si>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</si>
  <si>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</si>
  <si>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</si>
  <si>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</si>
  <si>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</si>
  <si>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</si>
  <si>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</si>
  <si>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</si>
  <si>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</si>
  <si>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</si>
  <si>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</si>
  <si>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</si>
  <si>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</si>
  <si>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</si>
  <si>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</si>
  <si>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</si>
  <si>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</si>
  <si>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</si>
  <si>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</si>
  <si>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</si>
  <si>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</si>
  <si>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</si>
  <si>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</si>
  <si>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</si>
  <si>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</si>
  <si>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</si>
  <si>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</si>
  <si>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</si>
  <si>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</si>
  <si>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</si>
  <si>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</si>
  <si>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</si>
  <si>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</si>
  <si>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</si>
  <si>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</si>
  <si>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</si>
  <si>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</si>
  <si>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</si>
  <si>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</si>
  <si>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</si>
  <si>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</si>
  <si>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</si>
  <si>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</si>
  <si>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</si>
  <si>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</si>
  <si>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</si>
  <si>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</si>
  <si>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</si>
  <si>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</si>
  <si>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</si>
  <si>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</si>
  <si>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</si>
  <si>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</si>
  <si>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</si>
  <si>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</si>
  <si>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</si>
  <si>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</si>
  <si>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</si>
  <si>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</si>
  <si>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</si>
  <si>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</si>
  <si>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</si>
  <si>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</si>
  <si>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</si>
  <si>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</si>
  <si>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</si>
  <si>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</si>
  <si>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</si>
  <si>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</si>
  <si>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</si>
  <si>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</si>
  <si>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</si>
  <si>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</si>
  <si>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</si>
  <si>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</si>
  <si>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</si>
  <si>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</si>
  <si>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</si>
  <si>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</si>
  <si>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</si>
  <si>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</si>
  <si>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</si>
  <si>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</si>
  <si>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</si>
  <si>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</si>
  <si>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</si>
  <si>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</si>
  <si>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</si>
  <si>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</si>
  <si>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</si>
  <si>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</si>
  <si>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</si>
  <si>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</si>
  <si>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</si>
  <si>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</si>
  <si>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</si>
  <si>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</si>
  <si>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</si>
  <si>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</si>
  <si>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</si>
  <si>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</si>
  <si>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</si>
  <si>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</si>
  <si>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</si>
  <si>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</si>
  <si>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</si>
  <si>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</si>
  <si>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</si>
  <si>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</si>
  <si>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</si>
  <si>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</si>
  <si>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</si>
  <si>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</si>
  <si>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</si>
  <si>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</si>
  <si>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</si>
  <si>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</si>
  <si>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</si>
  <si>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</si>
  <si>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</si>
  <si>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</si>
  <si>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</si>
  <si>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</si>
  <si>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</si>
  <si>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</si>
  <si>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</si>
  <si>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</si>
  <si>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</si>
  <si>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</si>
  <si>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</si>
  <si>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</si>
  <si>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</si>
  <si>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</si>
  <si>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</si>
  <si>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</si>
  <si>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</si>
  <si>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</si>
  <si>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</si>
  <si>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</si>
  <si>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</si>
  <si>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</si>
  <si>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</si>
  <si>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</si>
  <si>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</si>
  <si>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</si>
  <si>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</si>
  <si>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</si>
  <si>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</si>
  <si>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</si>
  <si>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</si>
  <si>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</si>
  <si>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</si>
  <si>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</si>
  <si>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</si>
  <si>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</si>
  <si>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</si>
  <si>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</si>
  <si>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</si>
  <si>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</si>
  <si>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</si>
  <si>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</si>
  <si>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</si>
  <si>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</si>
  <si>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</si>
  <si>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</si>
  <si>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</si>
  <si>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</si>
  <si>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</si>
  <si>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</si>
  <si>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</si>
  <si>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</si>
  <si>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</si>
  <si>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</si>
  <si>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</si>
  <si>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</si>
  <si>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</si>
  <si>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</si>
  <si>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</si>
  <si>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</si>
  <si>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</si>
  <si>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</si>
  <si>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</si>
  <si>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</si>
  <si>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</si>
  <si>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</si>
  <si>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</si>
  <si>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</si>
  <si>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</si>
  <si>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</si>
  <si>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</si>
  <si>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</si>
  <si>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</si>
  <si>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</si>
  <si>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</si>
  <si>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</si>
  <si>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</si>
  <si>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</si>
  <si>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</si>
  <si>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</si>
  <si>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</si>
  <si>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</si>
  <si>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</si>
  <si>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</si>
  <si>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</si>
  <si>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</si>
  <si>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</si>
  <si>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</si>
  <si>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</si>
  <si>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</si>
  <si>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</si>
  <si>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</si>
  <si>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</si>
  <si>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</si>
  <si>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</si>
  <si>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</si>
  <si>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</si>
  <si>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</si>
  <si>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</si>
  <si>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</si>
  <si>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</si>
  <si>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</si>
  <si>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</si>
  <si>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</si>
  <si>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</si>
  <si>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</si>
  <si>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</si>
  <si>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</si>
  <si>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</si>
  <si>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</si>
  <si>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</si>
  <si>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</si>
  <si>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</si>
  <si>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</si>
  <si>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</si>
  <si>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</si>
  <si>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</si>
  <si>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</si>
  <si>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</si>
  <si>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</si>
  <si>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</si>
  <si>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</si>
  <si>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</si>
  <si>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</si>
  <si>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</si>
  <si>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</si>
  <si>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</si>
  <si>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</si>
  <si>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</si>
  <si>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</si>
  <si>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</si>
  <si>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</si>
  <si>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</si>
  <si>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</si>
  <si>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</si>
  <si>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</si>
  <si>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</si>
  <si>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</si>
  <si>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</si>
  <si>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</si>
  <si>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</si>
  <si>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</si>
  <si>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</si>
  <si>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</si>
  <si>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</si>
  <si>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</si>
  <si>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</si>
  <si>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</si>
  <si>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</si>
  <si>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</si>
  <si>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</si>
  <si>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</si>
  <si>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</si>
  <si>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</si>
  <si>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</si>
  <si>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</si>
  <si>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</si>
  <si>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</si>
  <si>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</si>
  <si>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</si>
  <si>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</si>
  <si>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</si>
  <si>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</si>
  <si>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</si>
  <si>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</si>
  <si>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</si>
  <si>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</si>
  <si>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</si>
  <si>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</si>
  <si>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</si>
  <si>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</si>
  <si>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</si>
  <si>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</si>
  <si>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</si>
  <si>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</si>
  <si>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</si>
  <si>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</si>
  <si>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</si>
  <si>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</si>
  <si>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</si>
  <si>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</si>
  <si>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</si>
  <si>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</si>
  <si>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</si>
  <si>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</si>
  <si>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</si>
  <si>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</si>
  <si>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</si>
  <si>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</si>
  <si>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</si>
  <si>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</si>
  <si>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</si>
  <si>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</si>
  <si>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</si>
  <si>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</si>
  <si>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</si>
  <si>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</si>
  <si>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</si>
  <si>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</si>
  <si>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</si>
  <si>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</si>
  <si>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</si>
  <si>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</si>
  <si>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</si>
  <si>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</si>
  <si>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</si>
  <si>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</si>
  <si>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</si>
  <si>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</si>
  <si>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</si>
  <si>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</si>
  <si>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</si>
  <si>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</si>
  <si>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</si>
  <si>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</si>
  <si>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</si>
  <si>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</si>
  <si>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</si>
  <si>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</si>
  <si>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</si>
  <si>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</si>
  <si>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</si>
  <si>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</si>
  <si>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</si>
  <si>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</si>
  <si>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</si>
  <si>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</si>
  <si>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</si>
  <si>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</si>
  <si>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</si>
  <si>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</si>
  <si>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</si>
  <si>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</si>
  <si>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</si>
  <si>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</si>
  <si>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</si>
  <si>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</si>
  <si>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</si>
  <si>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</si>
  <si>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</si>
  <si>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</si>
  <si>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</si>
  <si>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</si>
  <si>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</si>
  <si>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</si>
  <si>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</si>
  <si>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</si>
  <si>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</si>
  <si>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</si>
  <si>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</si>
  <si>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</si>
  <si>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</si>
  <si>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</si>
  <si>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</si>
  <si>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</si>
  <si>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</si>
  <si>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</si>
  <si>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</si>
  <si>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</si>
  <si>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</si>
  <si>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</si>
  <si>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</si>
  <si>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</si>
  <si>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</si>
  <si>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</si>
  <si>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</si>
  <si>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</si>
  <si>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</si>
  <si>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</si>
  <si>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</si>
  <si>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</si>
  <si>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</si>
  <si>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</si>
  <si>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</si>
  <si>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</si>
  <si>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</si>
  <si>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</si>
  <si>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</si>
  <si>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</si>
  <si>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</si>
  <si>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</si>
  <si>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</si>
  <si>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</si>
  <si>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</si>
  <si>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</si>
  <si>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</si>
  <si>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</si>
  <si>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</si>
  <si>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</si>
  <si>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</si>
  <si>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</si>
  <si>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</si>
  <si>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</si>
  <si>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</si>
  <si>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</si>
  <si>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</si>
  <si>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</si>
  <si>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</si>
  <si>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</si>
  <si>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</si>
  <si>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</si>
  <si>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</si>
  <si>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</si>
  <si>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</si>
  <si>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</si>
  <si>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</si>
  <si>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</si>
  <si>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</si>
  <si>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</si>
  <si>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</si>
  <si>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</si>
  <si>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</si>
  <si>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</si>
  <si>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</si>
  <si>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</si>
  <si>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</si>
  <si>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</si>
  <si>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</si>
  <si>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</si>
  <si>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</si>
  <si>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</si>
  <si>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</si>
  <si>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</si>
  <si>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</si>
  <si>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</si>
  <si>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</si>
  <si>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</si>
  <si>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</si>
  <si>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</si>
  <si>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</si>
  <si>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</si>
  <si>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</si>
  <si>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</si>
  <si>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</si>
  <si>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</si>
  <si>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</si>
  <si>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</si>
  <si>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</si>
  <si>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</si>
  <si>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</si>
  <si>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</si>
  <si>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</si>
  <si>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</si>
  <si>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</si>
  <si>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</si>
  <si>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</si>
  <si>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</si>
  <si>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</si>
  <si>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</si>
  <si>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</si>
  <si>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</si>
  <si>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</si>
  <si>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</si>
  <si>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</si>
  <si>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</si>
  <si>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</si>
  <si>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</si>
  <si>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</si>
  <si>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</si>
  <si>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</si>
  <si>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</si>
  <si>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</si>
  <si>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</si>
  <si>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</si>
  <si>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</si>
  <si>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</si>
  <si>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</si>
  <si>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</si>
  <si>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</si>
  <si>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</si>
  <si>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</si>
  <si>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</si>
  <si>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</si>
  <si>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</si>
  <si>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</si>
  <si>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</si>
  <si>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</si>
  <si>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</si>
  <si>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</si>
  <si>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</si>
  <si>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</si>
  <si>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</si>
  <si>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</si>
  <si>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</si>
  <si>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</si>
  <si>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</si>
  <si>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</si>
  <si>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</si>
  <si>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</si>
  <si>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</si>
  <si>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</si>
  <si>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</si>
  <si>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</si>
  <si>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</si>
  <si>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</si>
  <si>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</si>
  <si>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</si>
  <si>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</si>
  <si>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</si>
  <si>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</si>
  <si>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</si>
  <si>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</si>
  <si>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</si>
  <si>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</si>
  <si>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</si>
  <si>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</si>
  <si>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</si>
  <si>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</si>
  <si>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</si>
  <si>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</si>
  <si>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</si>
  <si>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</si>
  <si>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</si>
  <si>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</si>
  <si>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</si>
  <si>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</si>
  <si>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</si>
  <si>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</si>
  <si>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</si>
  <si>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</si>
  <si>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</si>
  <si>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</si>
  <si>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</si>
  <si>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</si>
  <si>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</si>
  <si>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</si>
  <si>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</si>
  <si>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</si>
  <si>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</si>
  <si>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</si>
  <si>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</si>
  <si>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</si>
  <si>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</si>
  <si>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</si>
  <si>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</si>
  <si>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</si>
  <si>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</si>
  <si>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</si>
  <si>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</si>
  <si>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</si>
  <si>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</si>
  <si>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</si>
  <si>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</si>
  <si>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</si>
  <si>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</si>
  <si>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</si>
  <si>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</si>
  <si>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</si>
  <si>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</si>
  <si>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</si>
  <si>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</si>
  <si>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</si>
  <si>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</si>
  <si>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</si>
  <si>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</si>
  <si>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</si>
  <si>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</si>
  <si>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</si>
  <si>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</si>
  <si>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</si>
  <si>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</si>
  <si>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</si>
  <si>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</si>
  <si>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</si>
  <si>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</si>
  <si>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</si>
  <si>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</si>
  <si>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</si>
  <si>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</si>
  <si>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</si>
  <si>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</si>
  <si>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</si>
  <si>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</si>
  <si>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</si>
  <si>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</si>
  <si>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</si>
  <si>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</si>
  <si>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</si>
  <si>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</si>
  <si>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</si>
  <si>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</si>
  <si>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</si>
  <si>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</si>
  <si>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</si>
  <si>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</si>
  <si>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</si>
  <si>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</si>
  <si>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</si>
  <si>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</si>
  <si>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</si>
  <si>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</si>
  <si>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</si>
  <si>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</si>
  <si>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</si>
  <si>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</si>
  <si>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</si>
  <si>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</si>
  <si>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</si>
  <si>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</si>
  <si>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</si>
  <si>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</si>
  <si>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</si>
  <si>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</si>
  <si>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</si>
  <si>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</si>
  <si>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</si>
  <si>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</si>
  <si>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</si>
  <si>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</si>
  <si>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</si>
  <si>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</si>
  <si>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</si>
  <si>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</si>
  <si>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</si>
  <si>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</si>
  <si>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</si>
  <si>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</si>
  <si>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</si>
  <si>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</si>
  <si>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</si>
  <si>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</si>
  <si>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</si>
  <si>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</si>
  <si>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</si>
  <si>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</si>
  <si>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</si>
  <si>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</si>
  <si>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</si>
  <si>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</si>
  <si>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</si>
  <si>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</si>
  <si>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</si>
  <si>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</si>
  <si>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</si>
  <si>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</si>
  <si>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</si>
  <si>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</si>
  <si>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</si>
  <si>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</si>
  <si>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</si>
  <si>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</si>
  <si>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</si>
  <si>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</si>
  <si>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</si>
  <si>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</si>
  <si>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</si>
  <si>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</si>
  <si>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</si>
  <si>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</si>
  <si>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</si>
  <si>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</si>
  <si>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</si>
  <si>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</si>
  <si>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</si>
  <si>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</si>
  <si>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</si>
  <si>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</si>
  <si>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</si>
  <si>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</si>
  <si>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</si>
  <si>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</si>
  <si>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</si>
  <si>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</si>
  <si>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</si>
  <si>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</si>
  <si>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</si>
  <si>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</si>
  <si>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</si>
  <si>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</si>
  <si>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</si>
  <si>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</si>
  <si>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</si>
  <si>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</si>
  <si>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</si>
  <si>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</si>
  <si>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</si>
  <si>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</si>
  <si>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</si>
  <si>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</si>
  <si>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</si>
  <si>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</si>
  <si>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</si>
  <si>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</si>
  <si>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</si>
  <si>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</si>
  <si>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</si>
  <si>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</si>
  <si>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</si>
  <si>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</si>
  <si>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</si>
  <si>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</si>
  <si>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</si>
  <si>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</si>
  <si>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</si>
  <si>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</si>
  <si>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</si>
  <si>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</si>
  <si>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</si>
  <si>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</si>
  <si>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</si>
  <si>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</si>
  <si>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</si>
  <si>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</si>
  <si>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</si>
  <si>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</si>
  <si>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</si>
  <si>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</si>
  <si>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</si>
  <si>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</si>
  <si>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</si>
  <si>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</si>
  <si>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</si>
  <si>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</si>
  <si>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</si>
  <si>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</si>
  <si>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</si>
  <si>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</si>
  <si>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</si>
  <si>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</si>
  <si>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</si>
  <si>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</si>
  <si>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</si>
  <si>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</si>
  <si>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</si>
  <si>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</si>
  <si>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</si>
  <si>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</si>
  <si>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</si>
  <si>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</si>
  <si>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</si>
  <si>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</si>
  <si>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</si>
  <si>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</si>
  <si>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</si>
  <si>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</si>
  <si>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</si>
  <si>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</si>
  <si>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</si>
  <si>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</si>
  <si>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</si>
  <si>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</si>
  <si>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</si>
  <si>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</si>
  <si>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</si>
  <si>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</si>
  <si>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</si>
  <si>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</si>
  <si>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</si>
  <si>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</si>
  <si>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</si>
  <si>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</si>
  <si>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</si>
  <si>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</si>
  <si>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</si>
  <si>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</si>
  <si>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</si>
  <si>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</si>
  <si>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</si>
  <si>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</si>
  <si>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</si>
  <si>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</si>
  <si>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</si>
  <si>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</si>
  <si>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</si>
  <si>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</si>
  <si>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</si>
  <si>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</si>
  <si>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</si>
  <si>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</si>
  <si>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</si>
  <si>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</si>
  <si>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</si>
  <si>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</si>
  <si>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</si>
  <si>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</si>
  <si>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</si>
  <si>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</si>
  <si>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</si>
  <si>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</si>
  <si>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</si>
  <si>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</si>
  <si>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</si>
  <si>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</si>
  <si>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</si>
  <si>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</si>
  <si>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</si>
  <si>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</si>
  <si>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</si>
  <si>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</si>
  <si>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</si>
  <si>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</si>
  <si>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</si>
  <si>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</si>
  <si>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</si>
  <si>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</si>
  <si>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</si>
  <si>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</si>
  <si>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</si>
  <si>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</si>
  <si>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</si>
  <si>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</si>
  <si>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</si>
  <si>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</si>
  <si>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</si>
  <si>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</si>
  <si>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</si>
  <si>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</si>
  <si>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</si>
  <si>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</si>
  <si>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</si>
  <si>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</si>
  <si>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</si>
  <si>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</si>
  <si>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</si>
  <si>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</si>
  <si>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</si>
  <si>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</si>
  <si>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</si>
  <si>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</si>
  <si>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</si>
  <si>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</si>
  <si>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</si>
  <si>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</si>
  <si>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</si>
  <si>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</si>
  <si>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</si>
  <si>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</si>
  <si>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</si>
  <si>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</si>
  <si>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</si>
  <si>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</si>
  <si>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</si>
  <si>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</si>
  <si>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</si>
  <si>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</si>
  <si>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</si>
  <si>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</si>
  <si>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</si>
  <si>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</si>
  <si>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</si>
  <si>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</si>
  <si>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</si>
  <si>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</si>
  <si>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</si>
  <si>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</si>
  <si>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</si>
  <si>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</si>
  <si>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</si>
  <si>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</si>
  <si>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</si>
  <si>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</si>
  <si>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</si>
  <si>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</si>
  <si>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</si>
  <si>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</si>
  <si>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</si>
  <si>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</si>
  <si>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</si>
  <si>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</si>
  <si>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</si>
  <si>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</si>
  <si>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</si>
  <si>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</si>
  <si>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</si>
  <si>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</si>
  <si>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</si>
  <si>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</si>
  <si>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</si>
  <si>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</si>
  <si>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</si>
  <si>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</si>
  <si>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</si>
  <si>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</si>
  <si>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</si>
  <si>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</si>
  <si>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</si>
  <si>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</si>
  <si>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</si>
  <si>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</si>
  <si>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</si>
  <si>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</si>
  <si>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</si>
  <si>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</si>
  <si>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</si>
  <si>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</si>
  <si>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</si>
  <si>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</si>
  <si>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</si>
  <si>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</si>
  <si>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</si>
  <si>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</si>
  <si>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</si>
  <si>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</si>
  <si>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</si>
  <si>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</si>
  <si>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</si>
  <si>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</si>
  <si>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</si>
  <si>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</si>
  <si>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</si>
  <si>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</si>
  <si>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</si>
  <si>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</si>
  <si>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</si>
  <si>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</si>
  <si>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</si>
  <si>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</si>
  <si>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</si>
  <si>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</si>
  <si>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</si>
  <si>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</si>
  <si>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</si>
  <si>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</si>
  <si>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</si>
  <si>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</si>
  <si>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</si>
  <si>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</si>
  <si>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</si>
  <si>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</si>
  <si>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</si>
  <si>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</si>
  <si>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</si>
  <si>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</si>
  <si>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</si>
  <si>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</si>
  <si>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</si>
  <si>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</si>
  <si>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</si>
  <si>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</si>
  <si>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</si>
  <si>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</si>
  <si>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</si>
  <si>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</si>
  <si>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</si>
  <si>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</si>
  <si>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</si>
  <si>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</si>
  <si>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</si>
  <si>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</si>
  <si>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</si>
  <si>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</si>
  <si>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</si>
  <si>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</si>
  <si>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</si>
  <si>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</si>
  <si>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</si>
  <si>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</si>
  <si>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</si>
  <si>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</si>
  <si>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</si>
  <si>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</si>
  <si>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</si>
  <si>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</si>
  <si>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</si>
  <si>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</si>
  <si>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</si>
  <si>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</si>
  <si>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</si>
  <si>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</si>
  <si>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</si>
  <si>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</si>
  <si>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</si>
  <si>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</si>
  <si>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</si>
  <si>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</si>
  <si>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</si>
  <si>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</si>
  <si>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</si>
  <si>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</si>
  <si>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</si>
  <si>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</si>
  <si>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</si>
  <si>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</si>
  <si>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</si>
  <si>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</si>
  <si>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</si>
  <si>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</si>
  <si>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</si>
  <si>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</si>
  <si>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</si>
  <si>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</si>
  <si>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</si>
  <si>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</si>
  <si>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</si>
  <si>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</si>
  <si>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</si>
  <si>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</si>
  <si>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</si>
  <si>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</si>
  <si>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</si>
  <si>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</si>
  <si>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</si>
  <si>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</si>
  <si>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</si>
  <si>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</si>
  <si>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</si>
  <si>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</si>
  <si>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</si>
  <si>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</si>
  <si>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</si>
  <si>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</si>
  <si>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</si>
  <si>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</si>
  <si>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</si>
  <si>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</si>
  <si>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</si>
  <si>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</si>
  <si>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</si>
  <si>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</si>
  <si>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</si>
  <si>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</si>
  <si>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</si>
  <si>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</si>
  <si>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</si>
  <si>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</si>
  <si>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</si>
  <si>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</si>
  <si>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</si>
  <si>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</si>
  <si>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</si>
  <si>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</si>
  <si>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</si>
  <si>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</si>
  <si>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</si>
  <si>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</si>
  <si>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</si>
  <si>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</si>
  <si>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</si>
  <si>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</si>
  <si>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</si>
  <si>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</si>
  <si>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</si>
  <si>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</si>
  <si>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</si>
  <si>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</si>
  <si>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</si>
  <si>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</si>
  <si>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</si>
  <si>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</si>
  <si>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</si>
  <si>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</si>
  <si>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</si>
  <si>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</si>
  <si>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</si>
  <si>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</si>
  <si>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</si>
  <si>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</si>
  <si>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</si>
  <si>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</si>
  <si>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</si>
  <si>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</si>
  <si>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</si>
  <si>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</si>
  <si>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</si>
  <si>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</si>
  <si>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</si>
  <si>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</si>
  <si>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</si>
  <si>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</si>
  <si>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</si>
  <si>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</si>
  <si>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</si>
  <si>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</si>
  <si>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</si>
  <si>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</si>
  <si>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</si>
  <si>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</si>
  <si>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</si>
  <si>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</si>
  <si>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</si>
  <si>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</si>
  <si>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</si>
  <si>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</si>
  <si>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</si>
  <si>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</si>
  <si>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</si>
  <si>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</si>
  <si>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</si>
  <si>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</si>
  <si>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</si>
  <si>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</si>
  <si>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</si>
  <si>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</si>
  <si>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</si>
  <si>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</si>
  <si>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</si>
  <si>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</si>
  <si>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</si>
  <si>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</si>
  <si>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</si>
  <si>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</si>
  <si>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</si>
  <si>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</si>
  <si>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</si>
  <si>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</si>
  <si>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</si>
  <si>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</si>
  <si>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</si>
  <si>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</si>
  <si>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</si>
  <si>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</si>
  <si>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</si>
  <si>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</si>
  <si>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</si>
  <si>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</si>
  <si>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</si>
  <si>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</si>
  <si>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</si>
  <si>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</si>
  <si>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</si>
  <si>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</si>
  <si>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</si>
  <si>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</si>
  <si>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</si>
  <si>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</si>
  <si>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</si>
  <si>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</si>
  <si>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</si>
  <si>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</si>
  <si>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</si>
  <si>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</si>
  <si>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</si>
  <si>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</si>
  <si>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</si>
  <si>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</si>
  <si>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</si>
  <si>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</si>
  <si>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</si>
  <si>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</si>
  <si>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</si>
  <si>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</si>
  <si>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</si>
  <si>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</si>
  <si>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</si>
  <si>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</si>
  <si>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</si>
  <si>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</si>
  <si>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</si>
  <si>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</si>
  <si>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</si>
  <si>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</si>
  <si>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</si>
  <si>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</si>
  <si>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</si>
  <si>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</si>
  <si>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</si>
  <si>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</si>
  <si>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</si>
  <si>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</si>
  <si>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</si>
  <si>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</si>
  <si>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</si>
  <si>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</si>
  <si>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</si>
  <si>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</si>
  <si>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</si>
  <si>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</si>
  <si>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</si>
  <si>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</si>
  <si>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</si>
  <si>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</si>
  <si>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</si>
  <si>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</si>
  <si>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</si>
  <si>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</si>
  <si>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</si>
  <si>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</si>
  <si>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</si>
  <si>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</si>
  <si>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</si>
  <si>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</si>
  <si>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</si>
  <si>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</si>
  <si>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</si>
  <si>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</si>
  <si>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</si>
  <si>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</si>
  <si>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</si>
  <si>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</si>
  <si>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</si>
  <si>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</si>
  <si>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</si>
  <si>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</si>
  <si>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</si>
  <si>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</si>
  <si>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</si>
  <si>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</si>
  <si>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</si>
  <si>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</si>
  <si>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</si>
  <si>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</si>
  <si>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</si>
  <si>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</si>
  <si>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</si>
  <si>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</si>
  <si>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</si>
  <si>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</si>
  <si>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</si>
  <si>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</si>
  <si>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</si>
  <si>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</si>
  <si>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</si>
  <si>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</si>
  <si>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</si>
  <si>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</si>
  <si>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</si>
  <si>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</si>
  <si>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</si>
  <si>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</si>
  <si>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</si>
  <si>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</si>
  <si>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</si>
  <si>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</si>
  <si>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</si>
  <si>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</si>
  <si>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</si>
  <si>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</si>
  <si>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</si>
  <si>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</si>
  <si>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</si>
  <si>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</si>
  <si>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</si>
  <si>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</si>
  <si>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</si>
  <si>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</si>
  <si>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</si>
  <si>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</si>
  <si>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</si>
  <si>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</si>
  <si>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</si>
  <si>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</si>
  <si>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</si>
  <si>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</si>
  <si>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</si>
  <si>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</si>
  <si>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</si>
  <si>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</si>
  <si>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</si>
  <si>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</si>
  <si>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</si>
  <si>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</si>
  <si>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</si>
  <si>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</si>
  <si>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</si>
  <si>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</si>
  <si>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</si>
  <si>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</si>
  <si>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</si>
  <si>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</si>
  <si>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</si>
  <si>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</si>
  <si>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</si>
  <si>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</si>
  <si>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</si>
  <si>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</si>
  <si>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</si>
  <si>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</si>
  <si>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</si>
  <si>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</si>
  <si>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</si>
  <si>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</si>
  <si>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</si>
  <si>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</si>
  <si>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</si>
  <si>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</si>
  <si>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</si>
  <si>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</si>
  <si>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</si>
  <si>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</si>
  <si>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</si>
  <si>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</si>
  <si>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</si>
  <si>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</si>
  <si>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</si>
  <si>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</si>
  <si>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</si>
  <si>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</si>
  <si>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</si>
  <si>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</si>
  <si>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</si>
  <si>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</si>
  <si>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</si>
  <si>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</si>
  <si>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</si>
  <si>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</si>
  <si>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</si>
  <si>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</si>
  <si>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</si>
  <si>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</si>
  <si>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</si>
  <si>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</si>
  <si>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</si>
  <si>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</si>
  <si>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</si>
  <si>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</si>
  <si>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</si>
  <si>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</si>
  <si>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</si>
  <si>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</si>
  <si>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</si>
  <si>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</si>
  <si>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</si>
  <si>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</si>
  <si>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</si>
  <si>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</si>
  <si>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</si>
  <si>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</si>
  <si>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</si>
  <si>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</si>
  <si>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</si>
  <si>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</si>
  <si>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</si>
  <si>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</si>
  <si>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</si>
  <si>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</si>
  <si>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</si>
  <si>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</si>
  <si>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</si>
  <si>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</si>
  <si>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</si>
  <si>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</si>
  <si>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</si>
  <si>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</si>
  <si>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</si>
  <si>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</si>
  <si>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</si>
  <si>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</si>
  <si>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</si>
  <si>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</si>
  <si>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</si>
  <si>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</si>
  <si>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</si>
  <si>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</si>
  <si>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</si>
  <si>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</si>
  <si>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</si>
  <si>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</si>
  <si>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</si>
  <si>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</si>
  <si>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</si>
  <si>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</si>
  <si>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</si>
  <si>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</si>
  <si>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</si>
  <si>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</si>
  <si>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</si>
  <si>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</si>
  <si>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</si>
  <si>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</si>
  <si>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</si>
  <si>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</si>
  <si>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</si>
  <si>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</si>
  <si>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</si>
  <si>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</si>
  <si>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</si>
  <si>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</si>
  <si>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</si>
  <si>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</si>
  <si>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</si>
  <si>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</si>
  <si>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</si>
  <si>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</si>
  <si>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</si>
  <si>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</si>
  <si>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</si>
  <si>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</si>
  <si>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</si>
  <si>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</si>
  <si>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</si>
  <si>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</si>
  <si>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</si>
  <si>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</si>
  <si>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</si>
  <si>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</si>
  <si>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</si>
  <si>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</si>
  <si>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</si>
  <si>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</si>
  <si>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</si>
  <si>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</si>
  <si>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</si>
  <si>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</si>
  <si>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</si>
  <si>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</si>
  <si>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</si>
  <si>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</si>
  <si>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</si>
  <si>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</si>
  <si>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</si>
  <si>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</si>
  <si>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</si>
  <si>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</si>
  <si>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</si>
  <si>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</si>
  <si>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</si>
  <si>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</si>
  <si>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</si>
  <si>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</si>
  <si>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</si>
  <si>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</si>
  <si>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</si>
  <si>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</si>
  <si>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</si>
  <si>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</si>
  <si>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</si>
  <si>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</si>
  <si>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</si>
  <si>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</si>
  <si>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</si>
  <si>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</si>
  <si>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</si>
  <si>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</si>
  <si>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</si>
  <si>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</si>
  <si>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</si>
  <si>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</si>
  <si>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</si>
  <si>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</si>
  <si>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</si>
  <si>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</si>
  <si>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</si>
  <si>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</si>
  <si>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</si>
  <si>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</si>
  <si>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</si>
  <si>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</si>
  <si>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</si>
  <si>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</si>
  <si>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</si>
  <si>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</si>
  <si>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</si>
  <si>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</si>
  <si>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</si>
  <si>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</si>
  <si>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</si>
  <si>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</si>
  <si>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</si>
  <si>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</si>
  <si>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</si>
  <si>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</si>
  <si>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</si>
  <si>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</si>
  <si>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</si>
  <si>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</si>
  <si>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</si>
  <si>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</si>
  <si>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</si>
  <si>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</si>
  <si>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</si>
  <si>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</si>
  <si>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</si>
  <si>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</si>
  <si>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</si>
  <si>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</si>
  <si>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</si>
  <si>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</si>
  <si>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</si>
  <si>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</si>
  <si>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</si>
  <si>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</si>
  <si>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</si>
  <si>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</si>
  <si>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</si>
  <si>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</si>
  <si>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</si>
  <si>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</si>
  <si>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</si>
  <si>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</si>
  <si>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</si>
  <si>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</si>
  <si>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</si>
  <si>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</si>
  <si>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</si>
  <si>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</si>
  <si>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</si>
  <si>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</si>
  <si>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</si>
  <si>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</si>
  <si>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</si>
  <si>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</si>
  <si>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</si>
  <si>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</si>
  <si>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</si>
  <si>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</si>
  <si>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</si>
  <si>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</si>
  <si>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</si>
  <si>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</si>
  <si>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</si>
  <si>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</si>
  <si>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</si>
  <si>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</si>
  <si>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</si>
  <si>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</si>
  <si>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</si>
  <si>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</si>
  <si>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</si>
  <si>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</si>
  <si>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</si>
  <si>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</si>
  <si>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</si>
  <si>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</si>
  <si>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</si>
  <si>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</si>
  <si>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</si>
  <si>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</si>
  <si>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</si>
  <si>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</si>
  <si>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</si>
  <si>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</si>
  <si>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</si>
  <si>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</si>
  <si>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</si>
  <si>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</si>
  <si>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</si>
  <si>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</si>
  <si>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</si>
  <si>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</si>
  <si>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</si>
  <si>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</si>
  <si>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</si>
  <si>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</si>
  <si>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</si>
  <si>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</si>
  <si>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</si>
  <si>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</si>
  <si>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</si>
  <si>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</si>
  <si>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</si>
  <si>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</si>
  <si>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</si>
  <si>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</si>
  <si>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</si>
  <si>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</si>
  <si>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</si>
  <si>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</si>
  <si>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</si>
  <si>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</si>
  <si>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</si>
  <si>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</si>
  <si>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</si>
  <si>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</si>
  <si>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</si>
  <si>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</si>
  <si>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</si>
  <si>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</si>
  <si>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</si>
  <si>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</si>
  <si>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</si>
  <si>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</si>
  <si>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</si>
  <si>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</si>
  <si>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</si>
  <si>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</si>
  <si>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</si>
  <si>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</si>
  <si>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</si>
  <si>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</si>
  <si>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</si>
  <si>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</si>
  <si>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</si>
  <si>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</si>
  <si>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</si>
  <si>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</si>
  <si>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</si>
  <si>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</si>
  <si>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</si>
  <si>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</si>
  <si>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</si>
  <si>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</si>
  <si>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</si>
  <si>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</si>
  <si>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</si>
  <si>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</si>
  <si>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</si>
  <si>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</si>
  <si>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</si>
  <si>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</si>
  <si>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</si>
  <si>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</si>
  <si>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</si>
  <si>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</si>
  <si>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</si>
  <si>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</si>
  <si>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</si>
  <si>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</si>
  <si>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</si>
  <si>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</si>
  <si>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</si>
  <si>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</si>
  <si>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</si>
  <si>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</si>
  <si>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</si>
  <si>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</si>
  <si>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</si>
  <si>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</si>
  <si>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</si>
  <si>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</si>
  <si>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</si>
  <si>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</si>
  <si>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</si>
  <si>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</si>
  <si>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</si>
  <si>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</si>
  <si>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</si>
  <si>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</si>
  <si>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</si>
  <si>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</si>
  <si>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</si>
  <si>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</si>
  <si>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</si>
  <si>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</si>
  <si>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</si>
  <si>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</si>
  <si>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</si>
  <si>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</si>
  <si>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</si>
  <si>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</si>
  <si>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</si>
  <si>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</si>
  <si>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</si>
  <si>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</si>
  <si>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</si>
  <si>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</si>
  <si>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</si>
  <si>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</si>
  <si>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</si>
  <si>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</si>
  <si>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</si>
  <si>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</si>
  <si>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</si>
  <si>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</si>
  <si>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</si>
  <si>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</si>
  <si>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</si>
  <si>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</si>
  <si>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</si>
  <si>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</si>
  <si>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</si>
  <si>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</si>
  <si>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</si>
  <si>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</si>
  <si>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</si>
  <si>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</si>
  <si>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</si>
  <si>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</si>
  <si>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</si>
  <si>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</si>
  <si>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</si>
  <si>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</si>
  <si>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</si>
  <si>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</si>
  <si>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</si>
  <si>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</si>
  <si>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</si>
  <si>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</si>
  <si>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</si>
  <si>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</si>
  <si>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</si>
  <si>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</si>
  <si>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</si>
  <si>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</si>
  <si>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</si>
  <si>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</si>
  <si>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</si>
  <si>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</si>
  <si>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</si>
  <si>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</si>
  <si>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</si>
  <si>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</si>
  <si>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</si>
  <si>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</si>
  <si>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</si>
  <si>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</si>
  <si>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</si>
  <si>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</si>
  <si>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</si>
  <si>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</si>
  <si>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</si>
  <si>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</si>
  <si>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</si>
  <si>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</si>
  <si>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</si>
  <si>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</si>
  <si>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</si>
  <si>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</si>
  <si>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</si>
  <si>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</si>
  <si>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</si>
  <si>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</si>
  <si>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</si>
  <si>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</si>
  <si>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</si>
  <si>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</si>
  <si>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</si>
  <si>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</si>
  <si>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</si>
  <si>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</si>
  <si>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</si>
  <si>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</si>
  <si>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</si>
  <si>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</si>
  <si>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</si>
  <si>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</si>
  <si>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</si>
  <si>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</si>
  <si>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</si>
  <si>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</si>
  <si>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</si>
  <si>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</si>
  <si>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</si>
  <si>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</si>
  <si>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</si>
  <si>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</si>
  <si>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</si>
  <si>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</si>
  <si>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</si>
  <si>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</si>
  <si>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</si>
  <si>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</si>
  <si>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</si>
  <si>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</si>
  <si>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</si>
  <si>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</si>
  <si>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</si>
  <si>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</si>
  <si>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</si>
  <si>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</si>
  <si>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</si>
  <si>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</si>
  <si>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</si>
  <si>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</si>
  <si>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</si>
  <si>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</si>
  <si>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</si>
  <si>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</si>
  <si>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</si>
  <si>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</si>
  <si>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</si>
  <si>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</si>
  <si>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</si>
  <si>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</si>
  <si>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</si>
  <si>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</si>
  <si>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</si>
  <si>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</si>
  <si>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</si>
  <si>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</si>
  <si>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</si>
  <si>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</si>
  <si>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</si>
  <si>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</si>
  <si>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</si>
  <si>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</si>
  <si>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</si>
  <si>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</si>
  <si>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</si>
  <si>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</si>
  <si>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</si>
  <si>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</si>
  <si>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</si>
  <si>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</si>
  <si>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</si>
  <si>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</si>
  <si>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</si>
  <si>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</si>
  <si>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</si>
  <si>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</si>
  <si>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</si>
  <si>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</si>
  <si>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</si>
  <si>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</si>
  <si>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</si>
  <si>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</si>
  <si>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</si>
  <si>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</si>
  <si>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</si>
  <si>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</si>
  <si>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</si>
  <si>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</si>
  <si>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</si>
  <si>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</si>
  <si>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</si>
  <si>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</si>
  <si>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</si>
  <si>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</si>
  <si>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</si>
  <si>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</si>
  <si>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</si>
  <si>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</si>
  <si>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</si>
  <si>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</si>
  <si>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</si>
  <si>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</si>
  <si>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</si>
  <si>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</si>
  <si>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</si>
  <si>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</si>
  <si>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</si>
  <si>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</si>
  <si>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</si>
  <si>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</si>
  <si>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</si>
  <si>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</si>
  <si>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</si>
  <si>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</si>
  <si>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</si>
  <si>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</si>
  <si>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</si>
  <si>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</si>
  <si>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</si>
  <si>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</si>
  <si>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</si>
  <si>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</si>
  <si>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</si>
  <si>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</si>
  <si>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</si>
  <si>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</si>
  <si>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</si>
  <si>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</si>
  <si>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</si>
  <si>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</si>
  <si>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</si>
  <si>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</si>
  <si>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</si>
  <si>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</si>
  <si>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</si>
  <si>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</si>
  <si>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</si>
  <si>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</si>
  <si>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</si>
  <si>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</si>
  <si>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</si>
  <si>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</si>
  <si>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</si>
  <si>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</si>
  <si>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</si>
  <si>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</si>
  <si>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</si>
  <si>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</si>
  <si>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</si>
  <si>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</si>
  <si>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</si>
  <si>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</si>
  <si>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</si>
  <si>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</si>
  <si>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</si>
  <si>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</si>
  <si>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</si>
  <si>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</si>
  <si>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</si>
  <si>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</si>
  <si>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</si>
  <si>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</si>
  <si>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</si>
  <si>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</si>
  <si>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</si>
  <si>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</si>
  <si>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</si>
  <si>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</si>
  <si>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</si>
  <si>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</si>
  <si>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</si>
  <si>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</si>
  <si>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</si>
  <si>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</si>
  <si>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</si>
  <si>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</si>
  <si>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</si>
  <si>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</si>
  <si>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</si>
  <si>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</si>
  <si>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</si>
  <si>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</si>
  <si>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</si>
  <si>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</si>
  <si>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</si>
  <si>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</si>
  <si>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</si>
  <si>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</si>
  <si>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</si>
  <si>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</si>
  <si>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</si>
  <si>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</si>
  <si>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</si>
  <si>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</si>
  <si>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</si>
  <si>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</si>
  <si>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</si>
  <si>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</si>
  <si>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</si>
  <si>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</si>
  <si>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</si>
  <si>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</si>
  <si>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</si>
  <si>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</si>
  <si>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</si>
  <si>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</si>
  <si>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</si>
  <si>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</si>
  <si>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</si>
  <si>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</si>
  <si>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</si>
  <si>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</si>
  <si>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</si>
  <si>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</si>
  <si>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</si>
  <si>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</si>
  <si>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</si>
  <si>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</si>
  <si>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</si>
  <si>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</si>
  <si>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</si>
  <si>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</si>
  <si>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</si>
  <si>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</si>
  <si>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</si>
  <si>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</si>
  <si>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</si>
  <si>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</si>
  <si>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</si>
  <si>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</si>
  <si>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</si>
  <si>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</si>
  <si>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</si>
  <si>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</si>
  <si>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</si>
  <si>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</si>
  <si>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</si>
  <si>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</si>
  <si>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</si>
  <si>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</si>
  <si>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</si>
  <si>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</si>
  <si>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</si>
  <si>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</si>
  <si>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</si>
  <si>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</si>
  <si>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</si>
  <si>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</si>
  <si>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</si>
  <si>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</si>
  <si>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</si>
  <si>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</si>
  <si>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</si>
  <si>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</si>
  <si>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</si>
  <si>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</si>
  <si>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</si>
  <si>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</si>
  <si>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</si>
  <si>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</si>
  <si>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</si>
  <si>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</si>
  <si>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</si>
  <si>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</si>
  <si>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</si>
  <si>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</si>
  <si>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</si>
  <si>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</si>
  <si>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</si>
  <si>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</si>
  <si>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</si>
  <si>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</si>
  <si>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</si>
  <si>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</si>
  <si>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</si>
  <si>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</si>
  <si>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</si>
  <si>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</si>
  <si>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</si>
  <si>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</si>
  <si>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</si>
  <si>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</si>
  <si>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</si>
  <si>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</si>
  <si>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</si>
  <si>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</si>
  <si>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</si>
  <si>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</si>
  <si>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</si>
  <si>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</si>
  <si>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</si>
  <si>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</si>
  <si>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</si>
  <si>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</si>
  <si>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</si>
  <si>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</si>
  <si>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</si>
  <si>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</si>
  <si>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</si>
  <si>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</si>
  <si>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</si>
  <si>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</si>
  <si>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</si>
  <si>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</si>
  <si>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</si>
  <si>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</si>
  <si>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</si>
  <si>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</si>
  <si>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</si>
  <si>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</si>
  <si>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</si>
  <si>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</si>
  <si>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</si>
  <si>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</si>
  <si>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</si>
  <si>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</si>
  <si>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</si>
  <si>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</si>
  <si>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</si>
  <si>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</si>
  <si>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</si>
  <si>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</si>
  <si>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</si>
  <si>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</si>
  <si>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</si>
  <si>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</si>
  <si>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</si>
  <si>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</si>
  <si>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</si>
  <si>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</si>
  <si>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</si>
  <si>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</si>
  <si>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</si>
  <si>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</si>
  <si>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</si>
  <si>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</si>
  <si>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</si>
  <si>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</si>
  <si>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</si>
  <si>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</si>
  <si>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</si>
  <si>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</si>
  <si>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</si>
  <si>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</si>
  <si>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</si>
  <si>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</si>
  <si>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</si>
  <si>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</si>
  <si>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</si>
  <si>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</si>
  <si>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</si>
  <si>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</si>
  <si>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</si>
  <si>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</si>
  <si>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</si>
  <si>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</si>
  <si>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</si>
  <si>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</si>
  <si>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</si>
  <si>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</si>
  <si>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</si>
  <si>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</si>
  <si>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</si>
  <si>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</si>
  <si>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</si>
  <si>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</si>
  <si>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</si>
  <si>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</si>
  <si>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</si>
  <si>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</si>
  <si>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</si>
  <si>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</si>
  <si>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</si>
  <si>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</si>
  <si>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</si>
  <si>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</si>
  <si>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</si>
  <si>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</si>
  <si>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</si>
  <si>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</si>
  <si>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</si>
  <si>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</si>
  <si>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</si>
  <si>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</si>
  <si>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</si>
  <si>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</si>
  <si>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</si>
  <si>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</si>
  <si>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</si>
  <si>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</si>
  <si>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</si>
  <si>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</si>
  <si>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</si>
  <si>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</si>
  <si>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</si>
  <si>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</si>
  <si>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</si>
  <si>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</si>
  <si>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</si>
  <si>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</si>
  <si>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</si>
  <si>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</si>
  <si>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</si>
  <si>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</si>
  <si>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</si>
  <si>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</si>
  <si>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</si>
  <si>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</si>
  <si>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</si>
  <si>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</si>
  <si>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</si>
  <si>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</si>
  <si>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</si>
  <si>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</si>
  <si>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</si>
  <si>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</si>
  <si>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</si>
  <si>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</si>
  <si>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</si>
  <si>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</si>
  <si>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</si>
  <si>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</si>
  <si>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</si>
  <si>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</si>
  <si>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</si>
  <si>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</si>
  <si>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</si>
  <si>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</si>
  <si>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</si>
  <si>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</si>
  <si>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</si>
  <si>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</si>
  <si>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</si>
  <si>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</si>
  <si>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</si>
  <si>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</si>
  <si>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</si>
  <si>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</si>
  <si>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</si>
  <si>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</si>
  <si>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</si>
  <si>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</si>
  <si>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</si>
  <si>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</si>
  <si>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</si>
  <si>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</si>
  <si>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</si>
  <si>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</si>
  <si>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</si>
  <si>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</si>
  <si>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</si>
  <si>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</si>
  <si>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</si>
  <si>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</si>
  <si>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</si>
  <si>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</si>
  <si>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</si>
  <si>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</si>
  <si>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</si>
  <si>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</si>
  <si>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</si>
  <si>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</si>
  <si>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</si>
  <si>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</si>
  <si>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</si>
  <si>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</si>
  <si>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</si>
  <si>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</si>
  <si>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</si>
  <si>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</si>
  <si>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</si>
  <si>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</si>
  <si>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</si>
  <si>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</si>
  <si>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</si>
  <si>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</si>
  <si>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</si>
  <si>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</si>
  <si>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</si>
  <si>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</si>
  <si>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</si>
  <si>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</si>
  <si>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</si>
  <si>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</si>
  <si>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</si>
  <si>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</si>
  <si>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</si>
  <si>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</si>
  <si>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</si>
  <si>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</si>
  <si>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</si>
  <si>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</si>
  <si>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</si>
  <si>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</si>
  <si>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</si>
  <si>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</si>
  <si>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</si>
  <si>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</si>
  <si>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</si>
  <si>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</si>
  <si>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</si>
  <si>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</si>
  <si>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</si>
  <si>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</si>
  <si>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</si>
  <si>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</si>
  <si>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</si>
  <si>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</si>
  <si>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</si>
  <si>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</si>
  <si>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</si>
  <si>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</si>
  <si>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</si>
  <si>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</si>
  <si>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</si>
  <si>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</si>
  <si>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</si>
  <si>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</si>
  <si>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</si>
  <si>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</si>
  <si>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</si>
  <si>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</si>
  <si>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</si>
  <si>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</si>
  <si>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</si>
  <si>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</si>
  <si>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</si>
  <si>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</si>
  <si>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</si>
  <si>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</si>
  <si>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</si>
  <si>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</si>
  <si>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</si>
  <si>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</si>
  <si>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</si>
  <si>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</si>
  <si>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</si>
  <si>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</si>
  <si>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</si>
  <si>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</si>
  <si>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</si>
  <si>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</si>
  <si>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</si>
  <si>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</si>
  <si>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</si>
  <si>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</si>
  <si>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</si>
  <si>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</si>
  <si>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</si>
  <si>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</si>
  <si>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</si>
  <si>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</si>
  <si>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</si>
  <si>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</si>
  <si>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</si>
  <si>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</si>
  <si>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</si>
  <si>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</si>
  <si>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</si>
  <si>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</si>
  <si>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</si>
  <si>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</si>
  <si>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</si>
  <si>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</si>
  <si>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</si>
  <si>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</si>
  <si>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</si>
  <si>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</si>
  <si>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</si>
  <si>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</si>
  <si>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</si>
  <si>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</si>
  <si>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</si>
  <si>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</si>
  <si>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</si>
  <si>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</si>
  <si>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</si>
  <si>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</si>
  <si>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</si>
  <si>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</si>
  <si>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</si>
  <si>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</si>
  <si>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</si>
  <si>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</si>
  <si>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</si>
  <si>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</si>
  <si>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</si>
  <si>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</si>
  <si>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</si>
  <si>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</si>
  <si>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</si>
  <si>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</si>
  <si>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</si>
  <si>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</si>
  <si>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</si>
  <si>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</si>
  <si>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</si>
  <si>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</si>
  <si>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</si>
  <si>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</si>
  <si>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</si>
  <si>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</si>
  <si>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</si>
  <si>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</si>
  <si>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</si>
  <si>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</si>
  <si>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</si>
  <si>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</si>
  <si>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</si>
  <si>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</si>
  <si>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</si>
  <si>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</si>
  <si>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</si>
  <si>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</si>
  <si>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</si>
  <si>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</si>
  <si>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</si>
  <si>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</si>
  <si>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</si>
  <si>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</si>
  <si>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</si>
  <si>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</si>
  <si>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</si>
  <si>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</si>
  <si>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</si>
  <si>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</si>
  <si>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</si>
  <si>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</si>
  <si>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</si>
  <si>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</si>
  <si>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</si>
  <si>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</si>
  <si>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</si>
  <si>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</si>
  <si>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</si>
  <si>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</si>
  <si>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</si>
  <si>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</si>
  <si>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</si>
  <si>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</si>
  <si>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</si>
  <si>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</si>
  <si>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</si>
  <si>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</si>
  <si>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</si>
  <si>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</si>
  <si>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</si>
  <si>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</si>
  <si>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</si>
  <si>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</si>
  <si>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</si>
  <si>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</si>
  <si>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</si>
  <si>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</si>
  <si>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</si>
  <si>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</si>
  <si>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</si>
  <si>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</si>
  <si>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</si>
  <si>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</si>
  <si>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</si>
  <si>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</si>
  <si>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</si>
  <si>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</si>
  <si>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</si>
  <si>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</si>
  <si>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</si>
  <si>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</si>
  <si>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</si>
  <si>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</si>
  <si>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</si>
  <si>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</si>
  <si>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</si>
  <si>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</si>
  <si>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</si>
  <si>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</si>
  <si>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</si>
  <si>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</si>
  <si>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</si>
  <si>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</si>
  <si>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</si>
  <si>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</si>
  <si>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</si>
  <si>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</si>
  <si>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</si>
  <si>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</si>
  <si>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</si>
  <si>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</si>
  <si>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</si>
  <si>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</si>
  <si>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</si>
  <si>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</si>
  <si>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</si>
  <si>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</si>
  <si>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</si>
  <si>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</si>
  <si>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</si>
  <si>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</si>
  <si>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</si>
  <si>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</si>
  <si>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</si>
  <si>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</si>
  <si>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</si>
  <si>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</si>
  <si>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</si>
  <si>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</si>
  <si>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</si>
  <si>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</si>
  <si>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</si>
  <si>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</si>
  <si>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</si>
  <si>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</si>
  <si>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</si>
  <si>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</si>
  <si>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</si>
  <si>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</si>
  <si>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</si>
  <si>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</si>
  <si>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</si>
  <si>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</si>
  <si>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</si>
  <si>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</si>
  <si>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</si>
  <si>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</si>
  <si>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</si>
  <si>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</si>
  <si>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</si>
  <si>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</si>
  <si>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</si>
  <si>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</si>
  <si>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</si>
  <si>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</si>
  <si>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</si>
  <si>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</si>
  <si>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</si>
  <si>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</si>
  <si>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</si>
  <si>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</si>
  <si>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</si>
  <si>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</si>
  <si>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</si>
  <si>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</si>
  <si>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</si>
  <si>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</si>
  <si>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</si>
  <si>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</si>
  <si>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</si>
  <si>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</si>
  <si>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</si>
  <si>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</si>
  <si>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</si>
  <si>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</si>
  <si>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</si>
  <si>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</si>
  <si>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</si>
  <si>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</si>
  <si>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</si>
  <si>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</si>
  <si>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</si>
  <si>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</si>
  <si>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</si>
  <si>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</si>
  <si>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</si>
  <si>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</si>
  <si>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</si>
  <si>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</si>
  <si>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</si>
  <si>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</si>
  <si>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</si>
  <si>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</si>
  <si>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</si>
  <si>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</si>
  <si>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</si>
  <si>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</si>
  <si>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</si>
  <si>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</si>
  <si>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</si>
  <si>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</si>
  <si>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</si>
  <si>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</si>
  <si>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</si>
  <si>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</si>
  <si>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</si>
  <si>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</si>
  <si>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</si>
  <si>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</si>
  <si>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</si>
  <si>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</si>
  <si>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</si>
  <si>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</si>
  <si>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</si>
  <si>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</si>
  <si>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</si>
  <si>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</si>
  <si>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</si>
  <si>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</si>
  <si>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</si>
  <si>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</si>
  <si>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</si>
  <si>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</si>
  <si>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</si>
  <si>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</si>
  <si>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</si>
  <si>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</si>
  <si>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</si>
  <si>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</si>
  <si>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</si>
  <si>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</si>
  <si>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</si>
  <si>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</si>
  <si>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</si>
  <si>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</si>
  <si>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</si>
  <si>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</si>
  <si>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</si>
  <si>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</si>
  <si>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</si>
  <si>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</si>
  <si>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</si>
  <si>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</si>
  <si>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</si>
  <si>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</si>
  <si>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</si>
  <si>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</si>
  <si>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</si>
  <si>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</si>
  <si>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</si>
  <si>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</si>
  <si>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</si>
  <si>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</si>
  <si>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</si>
  <si>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</si>
  <si>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</si>
  <si>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</si>
  <si>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</si>
  <si>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</si>
  <si>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</si>
  <si>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</si>
  <si>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</si>
  <si>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</si>
  <si>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</si>
  <si>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</si>
  <si>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</si>
  <si>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</si>
  <si>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</si>
  <si>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</si>
  <si>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</si>
  <si>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</si>
  <si>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</si>
  <si>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</si>
  <si>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</si>
  <si>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</si>
  <si>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</si>
  <si>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</si>
  <si>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</si>
  <si>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</si>
  <si>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</si>
  <si>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</si>
  <si>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</si>
  <si>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</si>
  <si>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</si>
  <si>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</si>
  <si>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</si>
  <si>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</si>
  <si>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</si>
  <si>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</si>
  <si>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</si>
  <si>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</si>
  <si>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</si>
  <si>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</si>
  <si>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</si>
  <si>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</si>
  <si>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</si>
  <si>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</si>
  <si>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</si>
  <si>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</si>
  <si>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</si>
  <si>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</si>
  <si>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</si>
  <si>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</si>
  <si>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</si>
  <si>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</si>
  <si>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</si>
  <si>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</si>
  <si>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</si>
  <si>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</si>
  <si>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</si>
  <si>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</si>
  <si>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</si>
  <si>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</si>
  <si>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</si>
  <si>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</si>
  <si>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</si>
  <si>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</si>
  <si>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</si>
  <si>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</si>
  <si>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</si>
  <si>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</si>
  <si>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</si>
  <si>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</si>
  <si>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</si>
  <si>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</si>
  <si>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</si>
  <si>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</si>
  <si>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</si>
  <si>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</si>
  <si>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</si>
  <si>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</si>
  <si>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</si>
  <si>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</si>
  <si>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</si>
  <si>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</si>
  <si>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</si>
  <si>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</si>
  <si>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</si>
  <si>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</si>
  <si>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</si>
  <si>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</si>
  <si>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</si>
  <si>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</si>
  <si>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</si>
  <si>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</si>
  <si>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</si>
  <si>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</si>
  <si>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</si>
  <si>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</si>
  <si>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</si>
  <si>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</si>
  <si>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</si>
  <si>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</si>
  <si>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</si>
  <si>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</si>
  <si>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</si>
  <si>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</si>
  <si>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</si>
  <si>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</si>
  <si>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</si>
  <si>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</si>
  <si>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</si>
  <si>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</si>
  <si>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</si>
  <si>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</si>
  <si>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</si>
  <si>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</si>
  <si>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</si>
  <si>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</si>
  <si>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</si>
  <si>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</si>
  <si>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</si>
  <si>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</si>
  <si>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</si>
  <si>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</si>
  <si>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</si>
  <si>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</si>
  <si>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</si>
  <si>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</si>
  <si>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</si>
  <si>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</si>
  <si>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</si>
  <si>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</si>
  <si>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</si>
  <si>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</si>
  <si>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</si>
  <si>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</si>
  <si>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</si>
  <si>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</si>
  <si>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</si>
  <si>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</si>
  <si>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</si>
  <si>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</si>
  <si>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</si>
  <si>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</si>
  <si>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</si>
  <si>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</si>
  <si>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</si>
  <si>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</si>
  <si>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</si>
  <si>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</si>
  <si>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</si>
  <si>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</si>
  <si>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</si>
  <si>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</si>
  <si>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</si>
  <si>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</si>
  <si>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</si>
  <si>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</si>
  <si>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</si>
  <si>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</si>
  <si>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</si>
  <si>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</si>
  <si>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</si>
  <si>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</si>
  <si>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</si>
  <si>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</si>
  <si>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</si>
  <si>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</si>
  <si>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</si>
  <si>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</si>
  <si>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</si>
  <si>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</si>
  <si>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</si>
  <si>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</si>
  <si>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</si>
  <si>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</si>
  <si>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</si>
  <si>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</si>
  <si>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</si>
  <si>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</si>
  <si>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</si>
  <si>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</si>
  <si>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</si>
  <si>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</si>
  <si>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</si>
  <si>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</si>
  <si>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</si>
  <si>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</si>
  <si>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</si>
  <si>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</si>
  <si>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</si>
  <si>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</si>
  <si>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</si>
  <si>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</si>
  <si>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</si>
  <si>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</si>
  <si>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</si>
  <si>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</si>
  <si>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</si>
  <si>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</si>
  <si>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</si>
  <si>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</si>
  <si>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</si>
  <si>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</si>
  <si>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</si>
  <si>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</si>
  <si>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</si>
  <si>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</si>
  <si>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</si>
  <si>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</si>
  <si>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</si>
  <si>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</si>
  <si>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</si>
  <si>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</si>
  <si>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</si>
  <si>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</si>
  <si>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</si>
  <si>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</si>
  <si>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</si>
  <si>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</si>
  <si>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</si>
  <si>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</si>
  <si>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</si>
  <si>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</si>
  <si>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</si>
  <si>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</si>
  <si>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</si>
  <si>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</si>
  <si>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</si>
  <si>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</si>
  <si>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</si>
  <si>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</si>
  <si>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</si>
  <si>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</si>
  <si>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</si>
  <si>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</si>
  <si>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</si>
  <si>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</si>
  <si>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</si>
  <si>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</si>
  <si>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</si>
  <si>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</si>
  <si>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</si>
  <si>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</si>
  <si>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</si>
  <si>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</si>
  <si>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</si>
  <si>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</si>
  <si>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</si>
  <si>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</si>
  <si>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</si>
  <si>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</si>
  <si>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</si>
  <si>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</si>
  <si>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</si>
  <si>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</si>
  <si>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</si>
  <si>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</si>
  <si>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</si>
  <si>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</si>
  <si>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</si>
  <si>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</si>
  <si>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</si>
  <si>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</si>
  <si>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</si>
  <si>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</si>
  <si>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</si>
  <si>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</si>
  <si>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</si>
  <si>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</si>
  <si>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</si>
  <si>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</si>
  <si>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</si>
  <si>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</si>
  <si>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</si>
  <si>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</si>
  <si>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</si>
  <si>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</si>
  <si>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</si>
  <si>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</si>
  <si>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</si>
  <si>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</si>
  <si>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</si>
  <si>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</si>
  <si>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</si>
  <si>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</si>
  <si>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</si>
  <si>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</si>
  <si>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</si>
  <si>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</si>
  <si>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</si>
  <si>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</si>
  <si>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</si>
  <si>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</si>
  <si>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</si>
  <si>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</si>
  <si>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</si>
  <si>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</si>
  <si>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</si>
  <si>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</si>
  <si>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</si>
  <si>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</si>
  <si>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</si>
  <si>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</si>
  <si>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</si>
  <si>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</si>
  <si>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</si>
  <si>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</si>
  <si>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</si>
  <si>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</si>
  <si>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</si>
  <si>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</si>
  <si>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</si>
  <si>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</si>
  <si>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</si>
  <si>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</si>
  <si>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</si>
  <si>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</si>
  <si>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</si>
  <si>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</si>
  <si>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</si>
  <si>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</si>
  <si>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</si>
  <si>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</si>
  <si>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</si>
  <si>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</si>
  <si>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</si>
  <si>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</si>
  <si>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</si>
  <si>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</si>
  <si>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</si>
  <si>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</si>
  <si>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</si>
  <si>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</si>
  <si>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</si>
  <si>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</si>
  <si>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</si>
  <si>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</si>
  <si>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</si>
  <si>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</si>
  <si>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</si>
  <si>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</si>
  <si>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</si>
  <si>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</si>
  <si>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</si>
  <si>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</si>
  <si>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</si>
  <si>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</si>
  <si>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</si>
  <si>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</si>
  <si>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</si>
  <si>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</si>
  <si>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</si>
  <si>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</si>
  <si>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</si>
  <si>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</si>
  <si>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</si>
  <si>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</si>
  <si>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</si>
  <si>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</si>
  <si>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</si>
  <si>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</si>
  <si>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</si>
  <si>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</si>
  <si>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</si>
  <si>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</si>
  <si>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</si>
  <si>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</si>
  <si>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</si>
  <si>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</si>
  <si>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</si>
  <si>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</si>
  <si>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</si>
  <si>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</si>
  <si>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</si>
  <si>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</si>
  <si>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</si>
  <si>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</si>
  <si>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</si>
  <si>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</si>
  <si>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</si>
  <si>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</si>
  <si>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</si>
  <si>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</si>
  <si>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</si>
  <si>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</si>
  <si>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</si>
  <si>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</si>
  <si>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</si>
  <si>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</si>
  <si>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</si>
  <si>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</si>
  <si>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</si>
  <si>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</si>
  <si>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</si>
  <si>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</si>
  <si>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</si>
  <si>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</si>
  <si>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</si>
  <si>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</si>
  <si>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</si>
  <si>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</si>
  <si>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</si>
  <si>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</si>
  <si>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</si>
  <si>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</si>
  <si>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</si>
  <si>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</si>
  <si>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</si>
  <si>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</si>
  <si>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</si>
  <si>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</si>
  <si>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</si>
  <si>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</si>
  <si>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</si>
  <si>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</si>
  <si>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</si>
  <si>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</si>
  <si>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</si>
  <si>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</si>
  <si>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</si>
  <si>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</si>
  <si>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</si>
  <si>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</si>
  <si>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</si>
  <si>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</si>
  <si>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</si>
  <si>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</si>
  <si>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</si>
  <si>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</si>
  <si>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</si>
  <si>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</si>
  <si>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</si>
  <si>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</si>
  <si>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</si>
  <si>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</si>
  <si>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</si>
  <si>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</si>
  <si>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</si>
  <si>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</si>
  <si>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</si>
  <si>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</si>
  <si>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</si>
  <si>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</si>
  <si>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</si>
  <si>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</si>
  <si>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</si>
  <si>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</si>
  <si>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</si>
  <si>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</si>
  <si>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</si>
  <si>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</si>
  <si>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</si>
  <si>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</si>
  <si>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</si>
  <si>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</si>
  <si>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</si>
  <si>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</si>
  <si>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</si>
  <si>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</si>
  <si>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</si>
  <si>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</si>
  <si>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</si>
  <si>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</si>
  <si>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</si>
  <si>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</si>
  <si>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</si>
  <si>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</si>
  <si>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</si>
  <si>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</si>
  <si>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</si>
  <si>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</si>
  <si>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</si>
  <si>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</si>
  <si>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</si>
  <si>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</si>
  <si>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</si>
  <si>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</si>
  <si>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</si>
  <si>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</si>
  <si>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</si>
  <si>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</si>
  <si>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</si>
  <si>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</si>
  <si>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</si>
  <si>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</si>
  <si>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</si>
  <si>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</si>
  <si>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</si>
  <si>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</si>
  <si>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</si>
  <si>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</si>
  <si>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</si>
  <si>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</si>
  <si>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</si>
  <si>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</si>
  <si>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</si>
  <si>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</si>
  <si>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</si>
  <si>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</si>
  <si>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</si>
  <si>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</si>
  <si>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</si>
  <si>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</si>
  <si>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</si>
  <si>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</si>
  <si>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</si>
  <si>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</si>
  <si>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</si>
  <si>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</si>
  <si>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</si>
  <si>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</si>
  <si>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</si>
  <si>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</si>
  <si>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</si>
  <si>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</si>
  <si>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</si>
  <si>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</si>
  <si>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</si>
  <si>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</si>
  <si>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</si>
  <si>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</si>
  <si>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</si>
  <si>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</si>
  <si>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</si>
  <si>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</si>
  <si>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</si>
  <si>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</si>
  <si>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</si>
  <si>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</si>
  <si>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</si>
  <si>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</si>
  <si>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</si>
  <si>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</si>
  <si>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</si>
  <si>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</si>
  <si>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</si>
  <si>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</si>
  <si>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</si>
  <si>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</si>
  <si>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</si>
  <si>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</si>
  <si>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</si>
  <si>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</si>
  <si>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</si>
  <si>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</si>
  <si>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</si>
  <si>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</si>
  <si>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</si>
  <si>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</si>
  <si>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</si>
  <si>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</si>
  <si>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</si>
  <si>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</si>
  <si>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</si>
  <si>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</si>
  <si>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</si>
  <si>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</si>
  <si>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</si>
  <si>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</si>
  <si>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</si>
  <si>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</si>
  <si>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</si>
  <si>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</si>
  <si>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</si>
  <si>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</si>
  <si>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</si>
  <si>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</si>
  <si>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</si>
  <si>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</si>
  <si>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</si>
  <si>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</si>
  <si>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</si>
  <si>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</si>
  <si>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</si>
  <si>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</si>
  <si>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</si>
  <si>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</si>
  <si>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</si>
  <si>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</si>
  <si>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</si>
  <si>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</si>
  <si>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</si>
  <si>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</si>
  <si>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</si>
  <si>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</si>
  <si>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</si>
  <si>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</si>
  <si>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</si>
  <si>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</si>
  <si>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</si>
  <si>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</si>
  <si>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</si>
  <si>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</si>
  <si>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</si>
  <si>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</si>
  <si>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</si>
  <si>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</si>
  <si>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</si>
  <si>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</si>
  <si>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</si>
  <si>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</si>
  <si>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</si>
  <si>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</si>
  <si>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</si>
  <si>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</si>
  <si>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</si>
  <si>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</si>
  <si>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</si>
  <si>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</si>
  <si>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</si>
  <si>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</si>
  <si>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</si>
  <si>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</si>
  <si>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</si>
  <si>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</si>
  <si>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</si>
  <si>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</si>
  <si>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</si>
  <si>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</si>
  <si>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</si>
  <si>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</si>
  <si>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</si>
  <si>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</si>
  <si>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</si>
  <si>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</si>
  <si>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</si>
  <si>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</si>
  <si>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</si>
  <si>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</si>
  <si>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</si>
  <si>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</si>
  <si>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</si>
  <si>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</si>
  <si>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</si>
  <si>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</si>
  <si>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</si>
  <si>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</si>
  <si>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</si>
  <si>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</si>
  <si>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</si>
  <si>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</si>
  <si>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</si>
  <si>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</si>
  <si>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</si>
  <si>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</si>
  <si>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</si>
  <si>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</si>
  <si>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</si>
  <si>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</si>
  <si>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</si>
  <si>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</si>
  <si>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</si>
  <si>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</si>
  <si>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</si>
  <si>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</si>
  <si>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</si>
  <si>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</si>
  <si>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</si>
  <si>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</si>
  <si>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</si>
  <si>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</si>
  <si>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</si>
  <si>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</si>
  <si>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</si>
  <si>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</si>
  <si>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</si>
  <si>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</si>
  <si>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</si>
  <si>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</si>
  <si>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</si>
  <si>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</si>
  <si>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</si>
  <si>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</si>
  <si>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</si>
  <si>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</si>
  <si>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</si>
  <si>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</si>
  <si>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</si>
  <si>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</si>
  <si>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</si>
  <si>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</si>
  <si>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</si>
  <si>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</si>
  <si>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</si>
  <si>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</si>
  <si>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</si>
  <si>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</si>
  <si>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</si>
  <si>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</si>
  <si>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</si>
  <si>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</si>
  <si>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</si>
  <si>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</si>
  <si>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</si>
  <si>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</si>
  <si>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</si>
  <si>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</si>
  <si>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</si>
  <si>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</si>
  <si>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</si>
  <si>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</si>
  <si>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</si>
  <si>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</si>
  <si>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</si>
  <si>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</si>
  <si>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</si>
  <si>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</si>
  <si>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</si>
  <si>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</si>
  <si>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</si>
  <si>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</si>
  <si>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</si>
  <si>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</si>
  <si>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</si>
  <si>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</si>
  <si>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</si>
  <si>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</si>
  <si>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</si>
  <si>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</si>
  <si>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</si>
  <si>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</si>
  <si>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</si>
  <si>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</si>
  <si>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</si>
  <si>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</si>
  <si>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</si>
  <si>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</si>
  <si>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</si>
  <si>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</si>
  <si>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</si>
  <si>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</si>
  <si>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</si>
  <si>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</si>
  <si>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</si>
  <si>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</si>
  <si>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</si>
  <si>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</si>
  <si>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</si>
  <si>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</si>
  <si>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</si>
  <si>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</si>
  <si>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</si>
  <si>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</si>
  <si>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</si>
  <si>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</si>
  <si>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</si>
  <si>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</si>
  <si>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</si>
  <si>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</si>
  <si>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</si>
  <si>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</si>
  <si>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</si>
  <si>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</si>
  <si>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</si>
  <si>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</si>
  <si>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</si>
  <si>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</si>
  <si>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</si>
  <si>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</si>
  <si>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</si>
  <si>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</si>
  <si>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</si>
  <si>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</si>
  <si>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</si>
  <si>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</si>
  <si>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</si>
  <si>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</si>
  <si>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</si>
  <si>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</si>
  <si>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</si>
  <si>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</si>
  <si>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</si>
  <si>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</si>
  <si>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</si>
  <si>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</si>
  <si>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</si>
  <si>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</si>
  <si>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</si>
  <si>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</si>
  <si>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</si>
  <si>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</si>
  <si>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</si>
  <si>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</si>
  <si>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</si>
  <si>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</si>
  <si>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</si>
  <si>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</si>
  <si>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</si>
  <si>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</si>
  <si>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</si>
  <si>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</si>
  <si>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</si>
  <si>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</si>
  <si>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</si>
  <si>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</si>
  <si>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</si>
  <si>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</si>
  <si>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</si>
  <si>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</si>
  <si>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</si>
  <si>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</si>
  <si>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</si>
  <si>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</si>
  <si>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</si>
  <si>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</si>
  <si>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</si>
  <si>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</si>
  <si>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</si>
  <si>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</si>
  <si>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</si>
  <si>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</si>
  <si>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</si>
  <si>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</si>
  <si>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</si>
  <si>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</si>
  <si>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</si>
  <si>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</si>
  <si>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</si>
  <si>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</si>
  <si>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</si>
  <si>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</si>
  <si>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</si>
  <si>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</si>
  <si>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</si>
  <si>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</si>
  <si>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</si>
  <si>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</si>
  <si>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</si>
  <si>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</si>
  <si>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</si>
  <si>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</si>
  <si>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</si>
  <si>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</si>
  <si>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</si>
  <si>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</si>
  <si>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</si>
  <si>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</si>
  <si>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</si>
  <si>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</si>
  <si>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</si>
  <si>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</si>
  <si>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</si>
  <si>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</si>
  <si>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</si>
  <si>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</si>
  <si>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</si>
  <si>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</si>
  <si>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</si>
  <si>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</si>
  <si>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</si>
  <si>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</si>
  <si>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</si>
  <si>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</si>
  <si>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</si>
  <si>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</si>
  <si>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</si>
  <si>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</si>
  <si>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</si>
  <si>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</si>
  <si>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</si>
  <si>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</si>
  <si>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</si>
  <si>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</si>
  <si>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</si>
  <si>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</si>
  <si>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</si>
  <si>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</si>
  <si>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</si>
  <si>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</si>
  <si>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</si>
  <si>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</si>
  <si>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</si>
  <si>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</si>
  <si>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</si>
  <si>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</si>
  <si>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</si>
  <si>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</si>
  <si>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</si>
  <si>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</si>
  <si>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</si>
  <si>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</si>
  <si>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</si>
  <si>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</si>
  <si>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</si>
  <si>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</si>
  <si>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</si>
  <si>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</si>
  <si>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</si>
  <si>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</si>
  <si>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</si>
  <si>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</si>
  <si>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</si>
  <si>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</si>
  <si>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</si>
  <si>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</si>
  <si>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</si>
  <si>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</si>
  <si>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</si>
  <si>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</si>
  <si>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</si>
  <si>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</si>
  <si>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</si>
  <si>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</si>
  <si>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</si>
  <si>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</si>
  <si>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</si>
  <si>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</si>
  <si>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</si>
  <si>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</si>
  <si>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</si>
  <si>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</si>
  <si>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</si>
  <si>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</si>
  <si>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</si>
  <si>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</si>
  <si>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</si>
  <si>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</si>
  <si>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</si>
  <si>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</si>
  <si>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</si>
  <si>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</si>
  <si>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</si>
  <si>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</si>
  <si>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</si>
  <si>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</si>
  <si>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</si>
  <si>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</si>
  <si>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</si>
  <si>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</si>
  <si>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</si>
  <si>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</si>
  <si>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</si>
  <si>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</si>
  <si>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</si>
  <si>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</si>
  <si>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</si>
  <si>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</si>
  <si>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</si>
  <si>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</si>
  <si>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</si>
  <si>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</si>
  <si>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</si>
  <si>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</si>
  <si>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</si>
  <si>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</si>
  <si>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</si>
  <si>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</si>
  <si>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</si>
  <si>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</si>
  <si>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</si>
  <si>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</si>
  <si>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</si>
  <si>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</si>
  <si>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</si>
  <si>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</si>
  <si>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</si>
  <si>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</si>
  <si>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</si>
  <si>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</si>
  <si>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</si>
  <si>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</si>
  <si>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</si>
  <si>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</si>
  <si>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</si>
  <si>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</si>
  <si>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</si>
  <si>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</si>
  <si>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</si>
  <si>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</si>
  <si>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</si>
  <si>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</si>
  <si>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</si>
  <si>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</si>
  <si>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</si>
  <si>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</si>
  <si>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</si>
  <si>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</si>
  <si>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</si>
  <si>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</si>
  <si>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</si>
  <si>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</si>
  <si>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</si>
  <si>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</si>
  <si>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</si>
  <si>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</si>
  <si>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</si>
  <si>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</si>
  <si>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</si>
  <si>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</si>
  <si>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</si>
  <si>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</si>
  <si>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</si>
  <si>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</si>
  <si>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</si>
  <si>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</si>
  <si>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</si>
  <si>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</si>
  <si>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</si>
  <si>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</si>
  <si>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</si>
  <si>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</si>
  <si>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</si>
  <si>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</si>
  <si>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</si>
  <si>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</si>
  <si>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</si>
  <si>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</si>
  <si>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</si>
  <si>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</si>
  <si>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</si>
  <si>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</si>
  <si>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</si>
  <si>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</si>
  <si>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</si>
  <si>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</si>
  <si>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</si>
  <si>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</si>
  <si>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</si>
  <si>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</si>
  <si>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</si>
  <si>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</si>
  <si>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</si>
  <si>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</si>
  <si>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</si>
  <si>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</si>
  <si>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</si>
  <si>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</si>
  <si>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</si>
  <si>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</si>
  <si>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</si>
  <si>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</si>
  <si>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</si>
  <si>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</si>
  <si>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</si>
  <si>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</si>
  <si>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</si>
  <si>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</si>
  <si>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</si>
  <si>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</si>
  <si>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</si>
  <si>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</si>
  <si>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</si>
  <si>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</si>
  <si>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</si>
  <si>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</si>
  <si>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</si>
  <si>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</si>
  <si>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</si>
  <si>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</si>
  <si>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</si>
  <si>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</si>
  <si>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</si>
  <si>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</si>
  <si>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</si>
  <si>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</si>
  <si>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</si>
  <si>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</si>
  <si>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</si>
  <si>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</si>
  <si>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</si>
  <si>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</si>
  <si>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</si>
  <si>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</si>
  <si>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</si>
  <si>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</si>
  <si>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</si>
  <si>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</si>
  <si>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</si>
  <si>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</si>
  <si>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</si>
  <si>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</si>
  <si>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</si>
  <si>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</si>
  <si>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</si>
  <si>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</si>
  <si>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</si>
  <si>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</si>
  <si>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</si>
  <si>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</si>
  <si>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</si>
  <si>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</si>
  <si>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</si>
  <si>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</si>
  <si>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</si>
  <si>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</si>
  <si>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</si>
  <si>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</si>
  <si>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</si>
  <si>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</si>
  <si>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</si>
  <si>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</si>
  <si>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</si>
  <si>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</si>
  <si>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</si>
  <si>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</si>
  <si>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</si>
  <si>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</si>
  <si>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</si>
  <si>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</si>
  <si>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</si>
  <si>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</si>
  <si>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</si>
  <si>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</si>
  <si>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</si>
  <si>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</si>
  <si>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</si>
  <si>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</si>
  <si>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</si>
  <si>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</si>
  <si>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</si>
  <si>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</si>
  <si>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</si>
  <si>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</si>
  <si>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</si>
  <si>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</si>
  <si>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</si>
  <si>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</si>
  <si>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</si>
  <si>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</si>
  <si>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</si>
  <si>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</si>
  <si>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</si>
  <si>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</si>
  <si>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</si>
  <si>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</si>
  <si>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</si>
  <si>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</si>
  <si>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</si>
  <si>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</si>
  <si>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</si>
  <si>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</si>
  <si>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</si>
  <si>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</si>
  <si>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</si>
  <si>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</si>
  <si>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</si>
  <si>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</si>
  <si>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</si>
  <si>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</si>
  <si>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</si>
  <si>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</si>
  <si>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</si>
  <si>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</si>
  <si>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</si>
  <si>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</si>
  <si>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</si>
  <si>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</si>
  <si>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</si>
  <si>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</si>
  <si>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</si>
  <si>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</si>
  <si>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</si>
  <si>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</si>
  <si>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</si>
  <si>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</si>
  <si>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</si>
  <si>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</si>
  <si>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</si>
  <si>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</si>
  <si>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</si>
  <si>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</si>
  <si>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</si>
  <si>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</si>
  <si>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</si>
  <si>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</si>
  <si>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</si>
  <si>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</si>
  <si>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</si>
  <si>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</si>
  <si>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</si>
  <si>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</si>
  <si>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</si>
  <si>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</si>
  <si>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</si>
  <si>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</si>
  <si>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</si>
  <si>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</si>
  <si>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</si>
  <si>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</si>
  <si>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</si>
  <si>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</si>
  <si>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</si>
  <si>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</si>
  <si>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</si>
  <si>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</si>
  <si>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</si>
  <si>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</si>
  <si>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</si>
  <si>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</si>
  <si>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</si>
  <si>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</si>
  <si>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</si>
  <si>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</si>
  <si>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</si>
  <si>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</si>
  <si>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</si>
  <si>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</si>
  <si>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</si>
  <si>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</si>
  <si>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</si>
  <si>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</si>
  <si>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</si>
  <si>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</si>
  <si>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</si>
  <si>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</si>
  <si>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</si>
  <si>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</si>
  <si>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</si>
  <si>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</si>
  <si>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</si>
  <si>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</si>
  <si>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</si>
  <si>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</si>
  <si>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</si>
  <si>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</si>
  <si>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</si>
  <si>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</si>
  <si>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</si>
  <si>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</si>
  <si>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</si>
  <si>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</si>
  <si>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</si>
  <si>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</si>
  <si>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</si>
  <si>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</si>
  <si>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</si>
  <si>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</si>
  <si>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</si>
  <si>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</si>
  <si>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</si>
  <si>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</si>
  <si>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</si>
  <si>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</si>
  <si>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</si>
  <si>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</si>
  <si>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</si>
  <si>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</si>
  <si>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</si>
  <si>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</si>
  <si>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</si>
  <si>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</si>
  <si>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</si>
  <si>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</si>
  <si>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</si>
  <si>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</si>
  <si>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</si>
  <si>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</si>
  <si>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</si>
  <si>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</si>
  <si>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</si>
  <si>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</si>
  <si>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</si>
  <si>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</si>
  <si>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</si>
  <si>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</si>
  <si>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</si>
  <si>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</si>
  <si>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</si>
  <si>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</si>
  <si>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</si>
  <si>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</si>
  <si>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</si>
  <si>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</si>
  <si>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</si>
  <si>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</si>
  <si>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</si>
  <si>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</si>
  <si>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</si>
  <si>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</si>
  <si>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</si>
  <si>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</si>
  <si>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</si>
  <si>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</si>
  <si>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</si>
  <si>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</si>
  <si>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</si>
  <si>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</si>
  <si>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</si>
  <si>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</si>
  <si>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</si>
  <si>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</si>
  <si>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</si>
  <si>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</si>
  <si>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</si>
  <si>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</si>
  <si>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</si>
  <si>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</si>
  <si>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</si>
  <si>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</si>
  <si>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</si>
  <si>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</si>
  <si>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</si>
  <si>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</si>
  <si>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</si>
  <si>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</si>
  <si>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</si>
  <si>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</si>
  <si>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</si>
  <si>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</si>
  <si>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</si>
  <si>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</si>
  <si>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</si>
  <si>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</si>
  <si>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</si>
  <si>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</si>
  <si>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</si>
  <si>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</si>
  <si>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</si>
  <si>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</si>
  <si>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</si>
  <si>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</si>
  <si>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</si>
  <si>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</si>
  <si>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</si>
  <si>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</si>
  <si>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</si>
  <si>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</si>
  <si>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</si>
  <si>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</si>
  <si>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</si>
  <si>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</si>
  <si>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</si>
  <si>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</si>
  <si>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</si>
  <si>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</si>
  <si>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</si>
  <si>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</si>
  <si>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</si>
  <si>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</si>
  <si>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</si>
  <si>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</si>
  <si>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</si>
  <si>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</si>
  <si>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</si>
  <si>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</si>
  <si>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</si>
  <si>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</si>
  <si>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</si>
  <si>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</si>
  <si>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</si>
  <si>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</si>
  <si>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</si>
  <si>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</si>
  <si>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</si>
  <si>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</si>
  <si>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</si>
  <si>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</si>
  <si>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</si>
  <si>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</si>
  <si>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</si>
  <si>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</si>
  <si>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</si>
  <si>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</si>
  <si>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</si>
  <si>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</si>
  <si>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</si>
  <si>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</si>
  <si>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</si>
  <si>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</si>
  <si>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</si>
  <si>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</si>
  <si>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</si>
  <si>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</si>
  <si>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</si>
  <si>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</si>
  <si>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</si>
  <si>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</si>
  <si>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</si>
  <si>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</si>
  <si>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</si>
  <si>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</si>
  <si>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</si>
  <si>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</si>
  <si>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</si>
  <si>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</si>
  <si>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</si>
  <si>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</si>
  <si>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</si>
  <si>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</si>
  <si>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</si>
  <si>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</si>
  <si>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</si>
  <si>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</si>
  <si>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</si>
  <si>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</si>
  <si>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</si>
  <si>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</si>
  <si>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</si>
  <si>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</si>
  <si>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</si>
  <si>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</si>
  <si>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</si>
  <si>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</si>
  <si>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</si>
  <si>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</si>
  <si>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</si>
  <si>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</si>
  <si>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</si>
  <si>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</si>
  <si>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</si>
  <si>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</si>
  <si>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</si>
  <si>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</si>
  <si>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</si>
  <si>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</si>
  <si>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</si>
  <si>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</si>
  <si>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</si>
  <si>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</si>
  <si>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</si>
  <si>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</si>
  <si>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</si>
  <si>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</si>
  <si>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</si>
  <si>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</si>
  <si>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</si>
  <si>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</si>
  <si>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</si>
  <si>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</si>
  <si>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</si>
  <si>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</si>
  <si>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</si>
  <si>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</si>
  <si>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</si>
  <si>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</si>
  <si>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</si>
  <si>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</si>
  <si>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</si>
  <si>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</si>
  <si>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</si>
  <si>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</si>
  <si>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</si>
  <si>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</si>
  <si>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</si>
  <si>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</si>
  <si>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</si>
  <si>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</si>
  <si>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</si>
  <si>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</si>
  <si>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</si>
  <si>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</si>
  <si>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</si>
  <si>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</si>
  <si>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</si>
  <si>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</si>
  <si>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</si>
  <si>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</si>
  <si>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</si>
  <si>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</si>
  <si>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</si>
  <si>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</si>
  <si>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</si>
  <si>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</si>
  <si>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</si>
  <si>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</si>
  <si>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</si>
  <si>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</si>
  <si>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</si>
  <si>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</si>
  <si>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</si>
  <si>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</si>
  <si>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</si>
  <si>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</si>
  <si>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</si>
  <si>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</si>
  <si>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</si>
  <si>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</si>
  <si>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</si>
  <si>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</si>
  <si>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</si>
  <si>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</si>
  <si>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</si>
  <si>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</si>
  <si>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</si>
  <si>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</si>
  <si>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</si>
  <si>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</si>
  <si>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</si>
  <si>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</si>
  <si>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</si>
  <si>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</si>
  <si>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</si>
  <si>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</si>
  <si>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</si>
  <si>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</si>
  <si>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</si>
  <si>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</si>
  <si>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</si>
  <si>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</si>
  <si>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</si>
  <si>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</si>
  <si>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</si>
  <si>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</si>
  <si>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</si>
  <si>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</si>
  <si>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</si>
  <si>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</si>
  <si>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</si>
  <si>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</si>
  <si>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</si>
  <si>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</si>
  <si>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</si>
  <si>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</si>
  <si>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</si>
  <si>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</si>
  <si>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</si>
  <si>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</si>
  <si>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</si>
  <si>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</si>
  <si>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</si>
  <si>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</si>
  <si>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</si>
  <si>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</si>
  <si>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</si>
  <si>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</si>
  <si>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</si>
  <si>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</si>
  <si>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</si>
  <si>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</si>
  <si>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</si>
  <si>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</si>
  <si>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</si>
  <si>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</si>
  <si>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</si>
  <si>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</si>
  <si>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</si>
  <si>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</si>
  <si>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</si>
  <si>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</si>
  <si>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</si>
  <si>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</si>
  <si>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</si>
  <si>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</si>
  <si>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</si>
  <si>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</si>
  <si>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</si>
  <si>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</si>
  <si>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</si>
  <si>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</si>
  <si>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</si>
  <si>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</si>
  <si>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</si>
  <si>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</si>
  <si>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</si>
  <si>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</si>
  <si>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</si>
  <si>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</si>
  <si>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</si>
  <si>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</si>
  <si>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</si>
  <si>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</si>
  <si>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</si>
  <si>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</si>
  <si>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</si>
  <si>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</si>
  <si>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</si>
  <si>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</si>
  <si>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</si>
  <si>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</si>
  <si>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</si>
  <si>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</si>
  <si>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</si>
  <si>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</si>
  <si>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</si>
  <si>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</si>
  <si>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</si>
  <si>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</si>
  <si>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</si>
  <si>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</si>
  <si>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</si>
  <si>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</si>
  <si>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</si>
  <si>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</si>
  <si>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</si>
  <si>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</si>
  <si>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</si>
  <si>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</si>
  <si>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</si>
  <si>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</si>
  <si>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</si>
  <si>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</si>
  <si>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</si>
  <si>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</si>
  <si>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</si>
  <si>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</si>
  <si>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</si>
  <si>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</si>
  <si>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</si>
  <si>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</si>
  <si>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</si>
  <si>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</si>
  <si>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</si>
  <si>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</si>
  <si>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</si>
  <si>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</si>
  <si>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</si>
  <si>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</si>
  <si>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</si>
  <si>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</si>
  <si>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</si>
  <si>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</si>
  <si>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</si>
  <si>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</si>
  <si>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</si>
  <si>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</si>
  <si>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</si>
  <si>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</si>
  <si>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</si>
  <si>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</si>
  <si>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</si>
  <si>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</si>
  <si>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</si>
  <si>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</si>
  <si>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</si>
  <si>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</si>
  <si>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</si>
  <si>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</si>
  <si>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</si>
  <si>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</si>
  <si>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</si>
  <si>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</si>
  <si>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</si>
  <si>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</si>
  <si>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</si>
  <si>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</si>
  <si>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</si>
  <si>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</si>
  <si>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</si>
  <si>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</si>
  <si>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</si>
  <si>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</si>
  <si>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</si>
  <si>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</si>
  <si>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</si>
  <si>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</si>
  <si>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</si>
  <si>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</si>
  <si>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</si>
  <si>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</si>
  <si>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</si>
  <si>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</si>
  <si>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</si>
  <si>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</si>
  <si>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</si>
  <si>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</si>
  <si>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</si>
  <si>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</si>
  <si>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</si>
  <si>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</si>
  <si>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</si>
  <si>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</si>
  <si>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</si>
  <si>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</si>
  <si>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</si>
  <si>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</si>
  <si>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</si>
  <si>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</si>
  <si>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</si>
  <si>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</si>
  <si>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</si>
  <si>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</si>
  <si>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</si>
  <si>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</si>
  <si>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</si>
  <si>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</si>
  <si>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</si>
  <si>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</si>
  <si>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</si>
  <si>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</si>
  <si>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</si>
  <si>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</si>
  <si>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</si>
  <si>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</si>
  <si>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</si>
  <si>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</si>
  <si>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</si>
  <si>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</si>
  <si>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</si>
  <si>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</si>
  <si>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</si>
  <si>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</si>
  <si>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</si>
  <si>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</si>
  <si>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</si>
  <si>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</si>
  <si>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</si>
  <si>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</si>
  <si>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</si>
  <si>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</si>
  <si>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</si>
  <si>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</si>
  <si>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</si>
  <si>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</si>
  <si>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</si>
  <si>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</si>
  <si>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</si>
  <si>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</si>
  <si>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</si>
  <si>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</si>
  <si>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</si>
  <si>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</si>
  <si>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</si>
  <si>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</si>
  <si>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</si>
  <si>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</si>
  <si>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</si>
  <si>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</si>
  <si>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</si>
  <si>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</si>
  <si>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</si>
  <si>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</si>
  <si>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</si>
  <si>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</si>
  <si>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</si>
  <si>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</si>
  <si>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</si>
  <si>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</si>
  <si>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</si>
  <si>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</si>
  <si>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</si>
  <si>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</si>
  <si>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</si>
  <si>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</si>
  <si>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</si>
  <si>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</si>
  <si>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</si>
  <si>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</si>
  <si>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</si>
  <si>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</si>
  <si>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</si>
  <si>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</si>
  <si>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</si>
  <si>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</si>
  <si>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</si>
  <si>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</si>
  <si>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</si>
  <si>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</si>
  <si>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</si>
  <si>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</si>
  <si>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</si>
  <si>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</si>
  <si>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</si>
  <si>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</si>
  <si>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</si>
  <si>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</si>
  <si>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</si>
  <si>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</si>
  <si>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</si>
  <si>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</si>
  <si>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</si>
  <si>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</si>
  <si>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</si>
  <si>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</si>
  <si>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</si>
  <si>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</si>
  <si>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</si>
  <si>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</si>
  <si>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</si>
  <si>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</si>
  <si>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</si>
  <si>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</si>
  <si>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</si>
  <si>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</si>
  <si>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</si>
  <si>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</si>
  <si>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</si>
  <si>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</si>
  <si>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</si>
  <si>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</si>
  <si>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</si>
  <si>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</si>
  <si>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</si>
  <si>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</si>
  <si>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</si>
  <si>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</si>
  <si>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</si>
  <si>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</si>
  <si>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</si>
  <si>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</si>
  <si>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</si>
  <si>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</si>
  <si>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</si>
  <si>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</si>
  <si>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</si>
  <si>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</si>
  <si>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</si>
  <si>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</si>
  <si>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</si>
  <si>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</si>
  <si>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</si>
  <si>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</si>
  <si>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</si>
  <si>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</si>
  <si>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</si>
  <si>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</si>
  <si>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</si>
  <si>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</si>
  <si>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</si>
  <si>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</si>
  <si>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</si>
  <si>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</si>
  <si>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</si>
  <si>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</si>
  <si>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</si>
  <si>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</si>
  <si>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</si>
  <si>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</si>
  <si>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</si>
  <si>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</si>
  <si>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</si>
  <si>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</si>
  <si>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</si>
  <si>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</si>
  <si>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</si>
  <si>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</si>
  <si>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</si>
  <si>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</si>
  <si>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</si>
  <si>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</si>
  <si>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</si>
  <si>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</si>
  <si>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</si>
  <si>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</si>
  <si>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</si>
  <si>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</si>
  <si>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</si>
  <si>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</si>
  <si>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</si>
  <si>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</si>
  <si>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</si>
  <si>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</si>
  <si>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</si>
  <si>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</si>
  <si>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</si>
  <si>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</si>
  <si>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</si>
  <si>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</si>
  <si>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</si>
  <si>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</si>
  <si>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</si>
  <si>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</si>
  <si>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</si>
  <si>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</si>
  <si>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</si>
  <si>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</si>
  <si>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</si>
  <si>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</si>
  <si>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</si>
  <si>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</si>
  <si>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</si>
  <si>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</si>
  <si>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</si>
  <si>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</si>
  <si>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</si>
  <si>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</si>
  <si>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</si>
  <si>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</si>
  <si>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</si>
  <si>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</si>
  <si>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</si>
  <si>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</si>
  <si>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</si>
  <si>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</si>
  <si>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</si>
  <si>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</si>
  <si>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</si>
  <si>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</si>
  <si>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</si>
  <si>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</si>
  <si>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</si>
  <si>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</si>
  <si>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</si>
  <si>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</si>
  <si>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</si>
  <si>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</si>
  <si>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</si>
  <si>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</si>
  <si>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</si>
  <si>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</si>
  <si>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</si>
  <si>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</si>
  <si>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</si>
  <si>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</si>
  <si>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</si>
  <si>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</si>
  <si>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</si>
  <si>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</si>
  <si>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</si>
  <si>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</si>
  <si>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</si>
  <si>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</si>
  <si>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</si>
  <si>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</si>
  <si>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</si>
  <si>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</si>
  <si>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</si>
  <si>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</si>
  <si>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</si>
  <si>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</si>
  <si>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</si>
  <si>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</si>
  <si>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</si>
  <si>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</si>
  <si>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</si>
  <si>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</si>
  <si>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</si>
  <si>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</si>
  <si>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</si>
  <si>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</si>
  <si>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</si>
  <si>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</si>
  <si>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</si>
  <si>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</si>
  <si>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</si>
  <si>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</si>
  <si>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</si>
  <si>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</si>
  <si>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</si>
  <si>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</si>
  <si>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</si>
  <si>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</si>
  <si>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</si>
  <si>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</si>
  <si>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</si>
  <si>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</si>
  <si>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</si>
  <si>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</si>
  <si>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</si>
  <si>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</si>
  <si>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</si>
  <si>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</si>
  <si>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</si>
  <si>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</si>
  <si>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</si>
  <si>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</si>
  <si>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</si>
  <si>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</si>
  <si>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</si>
  <si>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</si>
  <si>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</si>
  <si>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</si>
  <si>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</si>
  <si>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</si>
  <si>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</si>
  <si>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</si>
  <si>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</si>
  <si>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</si>
  <si>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</si>
  <si>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</si>
  <si>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</si>
  <si>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</si>
  <si>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</si>
  <si>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</si>
  <si>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</si>
  <si>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</si>
  <si>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</si>
  <si>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</si>
  <si>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</si>
  <si>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</si>
  <si>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</si>
  <si>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</si>
  <si>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</si>
  <si>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</si>
  <si>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</si>
  <si>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</si>
  <si>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</si>
  <si>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</si>
  <si>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</si>
  <si>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</si>
  <si>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</si>
  <si>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</si>
  <si>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</si>
  <si>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</si>
  <si>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</si>
  <si>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</si>
  <si>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</si>
  <si>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</si>
  <si>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</si>
  <si>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</si>
  <si>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</si>
  <si>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</si>
  <si>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</si>
  <si>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</si>
  <si>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</si>
  <si>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</si>
  <si>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</si>
  <si>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</si>
  <si>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</si>
  <si>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</si>
  <si>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</si>
  <si>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</si>
  <si>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</si>
  <si>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</si>
  <si>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</si>
  <si>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</si>
  <si>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</si>
  <si>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</si>
  <si>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</si>
  <si>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</si>
  <si>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</si>
  <si>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</si>
  <si>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</si>
  <si>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</si>
  <si>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</si>
  <si>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</si>
  <si>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</si>
  <si>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</si>
  <si>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</si>
  <si>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</si>
  <si>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</si>
  <si>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</si>
  <si>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</si>
  <si>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</si>
  <si>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</si>
  <si>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</si>
  <si>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</si>
  <si>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</si>
  <si>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</si>
  <si>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</si>
  <si>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</si>
  <si>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</si>
  <si>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</si>
  <si>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</si>
  <si>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</si>
  <si>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</si>
  <si>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</si>
  <si>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</si>
  <si>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</si>
  <si>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</si>
  <si>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</si>
  <si>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</si>
  <si>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</si>
  <si>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</si>
  <si>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</si>
  <si>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</si>
  <si>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</si>
  <si>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</si>
  <si>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</si>
  <si>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</si>
  <si>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</si>
  <si>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</si>
  <si>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</si>
  <si>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</si>
  <si>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</si>
  <si>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</si>
  <si>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</si>
  <si>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</si>
  <si>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</si>
  <si>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</si>
  <si>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</si>
  <si>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</si>
  <si>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</si>
  <si>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</si>
  <si>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</si>
  <si>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</si>
  <si>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</si>
  <si>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</si>
  <si>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</si>
  <si>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</si>
  <si>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</si>
  <si>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</si>
  <si>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</si>
  <si>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</si>
  <si>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</si>
  <si>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</si>
  <si>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</si>
  <si>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</si>
  <si>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</si>
  <si>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</si>
  <si>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</si>
  <si>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</si>
  <si>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</si>
  <si>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</si>
  <si>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</si>
  <si>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</si>
  <si>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</si>
  <si>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</si>
  <si>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</si>
  <si>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</si>
  <si>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</si>
  <si>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</si>
  <si>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</si>
  <si>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</si>
  <si>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</si>
  <si>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</si>
  <si>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</si>
  <si>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</si>
  <si>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</si>
  <si>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</si>
  <si>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</si>
  <si>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</si>
  <si>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</si>
  <si>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</si>
  <si>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</si>
  <si>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</si>
  <si>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</si>
  <si>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</si>
  <si>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</si>
  <si>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</si>
  <si>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</si>
  <si>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</si>
  <si>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</si>
  <si>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</si>
  <si>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</si>
  <si>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</si>
  <si>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</si>
  <si>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</si>
  <si>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</si>
  <si>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</si>
  <si>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</si>
  <si>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</si>
  <si>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</si>
  <si>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</si>
  <si>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</si>
  <si>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</si>
  <si>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</si>
  <si>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</si>
  <si>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</si>
  <si>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</si>
  <si>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</si>
  <si>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</si>
  <si>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</si>
  <si>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</si>
  <si>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</si>
  <si>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</si>
  <si>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</si>
  <si>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</si>
  <si>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</si>
  <si>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</si>
  <si>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</si>
  <si>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</si>
  <si>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</si>
  <si>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</si>
  <si>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</si>
  <si>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</si>
  <si>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</si>
  <si>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</si>
  <si>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</si>
  <si>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</si>
  <si>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</si>
  <si>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</si>
  <si>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</si>
  <si>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</si>
  <si>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</si>
  <si>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</si>
  <si>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</si>
  <si>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</si>
  <si>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</si>
  <si>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</si>
  <si>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</si>
  <si>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</si>
  <si>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</si>
  <si>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</si>
  <si>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</si>
  <si>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</si>
  <si>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</si>
  <si>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</si>
  <si>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</si>
  <si>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</si>
  <si>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</si>
  <si>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</si>
  <si>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</si>
  <si>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</si>
  <si>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</si>
  <si>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</si>
  <si>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</si>
  <si>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</si>
  <si>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</si>
  <si>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</si>
  <si>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</si>
  <si>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</si>
  <si>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</si>
  <si>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</si>
  <si>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</si>
  <si>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</si>
  <si>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</si>
  <si>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</si>
  <si>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</si>
  <si>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</si>
  <si>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</si>
  <si>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</si>
  <si>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</si>
  <si>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</si>
  <si>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</si>
  <si>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</si>
  <si>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</si>
  <si>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</si>
  <si>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</si>
  <si>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</si>
  <si>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</si>
  <si>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</si>
  <si>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</si>
  <si>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</si>
  <si>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</si>
  <si>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</si>
  <si>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</si>
  <si>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</si>
  <si>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</si>
  <si>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</si>
  <si>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</si>
  <si>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</si>
  <si>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</si>
  <si>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</si>
  <si>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</si>
  <si>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</si>
  <si>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</si>
  <si>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</si>
  <si>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</si>
  <si>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</si>
  <si>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</si>
  <si>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</si>
  <si>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</si>
  <si>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</si>
  <si>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</si>
  <si>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</si>
  <si>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</si>
  <si>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</si>
  <si>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</si>
  <si>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</si>
  <si>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</si>
  <si>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</si>
  <si>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</si>
  <si>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</si>
  <si>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</si>
  <si>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</si>
  <si>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</si>
  <si>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</si>
  <si>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</si>
  <si>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</si>
  <si>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</si>
  <si>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</si>
  <si>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</si>
  <si>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</si>
  <si>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</si>
  <si>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</si>
  <si>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</si>
  <si>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</si>
  <si>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</si>
  <si>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</si>
  <si>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</si>
  <si>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</si>
  <si>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</si>
  <si>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</si>
  <si>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</si>
  <si>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</si>
  <si>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</si>
  <si>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</si>
  <si>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</si>
  <si>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</si>
  <si>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</si>
  <si>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</si>
  <si>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</si>
  <si>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</si>
  <si>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</si>
  <si>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</si>
  <si>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</si>
  <si>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</si>
  <si>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</si>
  <si>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</si>
  <si>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</si>
  <si>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</si>
  <si>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</si>
  <si>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</si>
  <si>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</si>
  <si>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</si>
  <si>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</si>
  <si>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</si>
  <si>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</si>
  <si>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</si>
  <si>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</si>
  <si>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</si>
  <si>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</si>
  <si>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</si>
  <si>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</si>
  <si>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</si>
  <si>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</si>
  <si>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</si>
  <si>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</si>
  <si>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</si>
  <si>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</si>
  <si>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</si>
  <si>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</si>
  <si>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</si>
  <si>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</si>
  <si>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</si>
  <si>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</si>
  <si>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</si>
  <si>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</si>
  <si>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</si>
  <si>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</si>
  <si>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</si>
  <si>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</si>
  <si>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</si>
  <si>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</si>
  <si>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</si>
  <si>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</si>
  <si>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</si>
  <si>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</si>
  <si>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</si>
  <si>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</si>
  <si>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</si>
  <si>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</si>
  <si>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</si>
  <si>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</si>
  <si>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</si>
  <si>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</si>
  <si>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</si>
  <si>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</si>
  <si>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</si>
  <si>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</si>
  <si>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</si>
  <si>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</si>
  <si>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</si>
  <si>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</si>
  <si>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</si>
  <si>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</si>
  <si>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</si>
  <si>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</si>
  <si>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</si>
  <si>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</si>
  <si>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</si>
  <si>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</si>
  <si>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</si>
  <si>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</si>
  <si>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</si>
  <si>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</si>
  <si>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</si>
  <si>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</si>
  <si>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</si>
  <si>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</si>
  <si>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</si>
  <si>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</si>
  <si>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</si>
  <si>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</si>
  <si>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</si>
  <si>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</si>
  <si>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</si>
  <si>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</si>
  <si>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</si>
  <si>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</si>
  <si>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</si>
  <si>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</si>
  <si>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</si>
  <si>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</si>
  <si>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</si>
  <si>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</si>
  <si>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</si>
  <si>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</si>
  <si>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</si>
  <si>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</si>
  <si>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</si>
  <si>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</si>
  <si>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</si>
  <si>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</si>
  <si>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</si>
  <si>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</si>
  <si>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</si>
  <si>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</si>
  <si>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</si>
  <si>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</si>
  <si>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</si>
  <si>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</si>
  <si>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</si>
  <si>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</si>
  <si>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</si>
  <si>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</si>
  <si>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</si>
  <si>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</si>
  <si>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</si>
  <si>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</si>
  <si>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</si>
  <si>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</si>
  <si>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</si>
  <si>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</si>
  <si>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</si>
  <si>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</si>
  <si>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</si>
  <si>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</si>
  <si>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</si>
  <si>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</si>
  <si>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</si>
  <si>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</si>
  <si>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</si>
  <si>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</si>
  <si>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</si>
  <si>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</si>
  <si>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</si>
  <si>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</si>
  <si>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</si>
  <si>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</si>
  <si>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</si>
  <si>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</si>
  <si>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</si>
  <si>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</si>
  <si>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</si>
  <si>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</si>
  <si>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</si>
  <si>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</si>
  <si>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</si>
  <si>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</si>
  <si>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</si>
  <si>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</si>
  <si>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</si>
  <si>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</si>
  <si>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</si>
  <si>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</si>
  <si>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</si>
  <si>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</si>
  <si>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</si>
  <si>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</si>
  <si>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</si>
  <si>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</si>
  <si>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</si>
  <si>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</si>
  <si>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</si>
  <si>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</si>
  <si>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</si>
  <si>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</si>
  <si>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</si>
  <si>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</si>
  <si>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</si>
  <si>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</si>
  <si>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</si>
  <si>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</si>
  <si>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</si>
  <si>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</si>
  <si>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</si>
  <si>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</si>
  <si>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</si>
  <si>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</si>
  <si>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</si>
  <si>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</si>
  <si>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</si>
  <si>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</si>
  <si>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</si>
  <si>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</si>
  <si>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</si>
  <si>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</si>
  <si>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</si>
  <si>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</si>
  <si>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</si>
  <si>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</si>
  <si>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</si>
  <si>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</si>
  <si>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</si>
  <si>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</si>
  <si>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</si>
  <si>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</si>
  <si>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</si>
  <si>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</si>
  <si>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</si>
  <si>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</si>
  <si>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</si>
  <si>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</si>
  <si>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</si>
  <si>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</si>
  <si>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</si>
  <si>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</si>
  <si>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</si>
  <si>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</si>
  <si>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</si>
  <si>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</si>
  <si>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</si>
  <si>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</si>
  <si>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</si>
  <si>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</si>
  <si>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</si>
  <si>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</si>
  <si>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</si>
  <si>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</si>
  <si>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</si>
  <si>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</si>
  <si>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</si>
  <si>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</si>
  <si>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</si>
  <si>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</si>
  <si>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</si>
  <si>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</si>
  <si>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</si>
  <si>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</si>
  <si>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</si>
  <si>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</si>
  <si>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</si>
  <si>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</si>
  <si>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</si>
  <si>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</si>
  <si>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</si>
  <si>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</si>
  <si>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</si>
  <si>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</si>
  <si>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</si>
  <si>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</si>
  <si>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</si>
  <si>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</si>
  <si>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</si>
  <si>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</si>
  <si>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</si>
  <si>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</si>
  <si>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</si>
  <si>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</si>
  <si>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</si>
  <si>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</si>
  <si>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</si>
  <si>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</si>
  <si>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</si>
  <si>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</si>
  <si>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</si>
  <si>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</si>
  <si>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</si>
  <si>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</si>
  <si>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</si>
  <si>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</si>
  <si>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</si>
  <si>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</si>
  <si>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</si>
  <si>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</si>
  <si>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</si>
  <si>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</si>
  <si>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</si>
  <si>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</si>
  <si>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</si>
  <si>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</si>
  <si>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</si>
  <si>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</si>
  <si>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</si>
  <si>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</si>
  <si>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</si>
  <si>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</si>
  <si>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</si>
  <si>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</si>
  <si>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</si>
  <si>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</si>
  <si>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</si>
  <si>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</si>
  <si>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</si>
  <si>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</si>
  <si>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</si>
  <si>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</si>
  <si>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</si>
  <si>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</si>
  <si>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</si>
  <si>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</si>
  <si>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</si>
  <si>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</si>
  <si>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</si>
  <si>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</si>
  <si>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</si>
  <si>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</si>
  <si>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</si>
  <si>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</si>
  <si>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</si>
  <si>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</si>
  <si>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</si>
  <si>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</si>
  <si>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</si>
  <si>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</si>
  <si>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</si>
  <si>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</si>
  <si>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</si>
  <si>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</si>
  <si>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</si>
  <si>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</si>
  <si>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</si>
  <si>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</si>
  <si>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</si>
  <si>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</si>
  <si>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</si>
  <si>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</si>
  <si>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</si>
  <si>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</si>
  <si>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</si>
  <si>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</si>
  <si>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</si>
  <si>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</si>
  <si>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</si>
  <si>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</si>
  <si>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</si>
  <si>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</si>
  <si>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</si>
  <si>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</si>
  <si>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</si>
  <si>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</si>
  <si>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</si>
  <si>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</si>
  <si>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</si>
  <si>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</si>
  <si>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</si>
  <si>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</si>
  <si>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</si>
  <si>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</si>
  <si>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</si>
  <si>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</si>
  <si>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</si>
  <si>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</si>
  <si>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</si>
  <si>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</si>
  <si>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</si>
  <si>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</si>
  <si>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</si>
  <si>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</si>
  <si>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</si>
  <si>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</si>
  <si>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</si>
  <si>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</si>
  <si>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</si>
  <si>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</si>
  <si>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</si>
  <si>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</si>
  <si>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</si>
  <si>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</si>
  <si>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</si>
  <si>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</si>
  <si>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</si>
  <si>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</si>
  <si>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</si>
  <si>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</si>
  <si>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</si>
  <si>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</si>
  <si>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</si>
  <si>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</si>
  <si>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</si>
  <si>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</si>
  <si>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</si>
  <si>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</si>
  <si>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</si>
  <si>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</si>
  <si>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</si>
  <si>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</si>
  <si>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</si>
  <si>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</si>
  <si>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</si>
  <si>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</si>
  <si>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</si>
  <si>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</si>
  <si>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</si>
  <si>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</si>
  <si>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</si>
  <si>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</si>
  <si>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</si>
  <si>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</si>
  <si>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</si>
  <si>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</si>
  <si>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</si>
  <si>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</si>
  <si>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</si>
  <si>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</si>
  <si>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</si>
  <si>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</si>
  <si>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</si>
  <si>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</si>
  <si>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</si>
  <si>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</si>
  <si>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</si>
  <si>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</si>
  <si>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</si>
  <si>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</si>
  <si>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</si>
  <si>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</si>
  <si>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</si>
  <si>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</si>
  <si>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</si>
  <si>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</si>
  <si>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</si>
  <si>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</si>
  <si>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</si>
  <si>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</si>
  <si>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</si>
  <si>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</si>
  <si>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</si>
  <si>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</si>
  <si>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</si>
  <si>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</si>
  <si>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</si>
  <si>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</si>
  <si>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</si>
  <si>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</si>
  <si>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</si>
  <si>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</si>
  <si>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</si>
  <si>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</si>
  <si>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</si>
  <si>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</si>
  <si>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</si>
  <si>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</si>
  <si>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</si>
  <si>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</si>
  <si>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</si>
  <si>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</si>
  <si>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</si>
  <si>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</si>
  <si>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</si>
  <si>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</si>
  <si>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</si>
  <si>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</si>
  <si>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</si>
  <si>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</si>
  <si>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</si>
  <si>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</si>
  <si>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</si>
  <si>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</si>
  <si>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</si>
  <si>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</si>
  <si>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</si>
  <si>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</si>
  <si>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</si>
  <si>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</si>
  <si>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</si>
  <si>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</si>
  <si>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</si>
  <si>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</si>
  <si>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</si>
  <si>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</si>
  <si>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</si>
  <si>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</si>
  <si>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</si>
  <si>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</si>
  <si>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</si>
  <si>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</si>
  <si>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</si>
  <si>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</si>
  <si>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</si>
  <si>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</si>
  <si>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</si>
  <si>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</si>
  <si>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</si>
  <si>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</si>
  <si>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</si>
  <si>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</si>
  <si>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</si>
  <si>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</si>
  <si>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</si>
  <si>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</si>
  <si>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</si>
  <si>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</si>
  <si>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</si>
  <si>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</si>
  <si>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</si>
  <si>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</si>
  <si>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</si>
  <si>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</si>
  <si>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</si>
  <si>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</si>
  <si>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</si>
  <si>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</si>
  <si>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</si>
  <si>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</si>
  <si>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</si>
  <si>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</si>
  <si>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</si>
  <si>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</si>
  <si>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</si>
  <si>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</si>
  <si>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</si>
  <si>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</si>
  <si>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</si>
  <si>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</si>
  <si>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</si>
  <si>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</si>
  <si>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</si>
  <si>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</si>
  <si>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</si>
  <si>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</si>
  <si>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</si>
  <si>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</si>
  <si>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</si>
  <si>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</si>
  <si>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</si>
  <si>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</si>
  <si>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</si>
  <si>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</si>
  <si>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</si>
  <si>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</si>
  <si>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</si>
  <si>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</si>
  <si>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</si>
  <si>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</si>
  <si>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</si>
  <si>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</si>
  <si>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</si>
  <si>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</si>
  <si>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</si>
  <si>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</si>
  <si>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</si>
  <si>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</si>
  <si>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</si>
  <si>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</si>
  <si>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</si>
  <si>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</si>
  <si>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</si>
  <si>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</si>
  <si>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</si>
  <si>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</si>
  <si>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</si>
  <si>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</si>
  <si>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</si>
  <si>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</si>
  <si>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</si>
  <si>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</si>
  <si>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</si>
  <si>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</si>
  <si>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</si>
  <si>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</si>
  <si>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</si>
  <si>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</si>
  <si>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</si>
  <si>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</si>
  <si>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</si>
  <si>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</si>
  <si>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</si>
  <si>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</si>
  <si>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</si>
  <si>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</si>
  <si>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</si>
  <si>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</si>
  <si>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</si>
  <si>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</si>
  <si>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</si>
  <si>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</si>
  <si>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</si>
  <si>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</si>
  <si>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</si>
  <si>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</si>
  <si>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</si>
  <si>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</si>
  <si>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</si>
  <si>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</si>
  <si>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</si>
  <si>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</si>
  <si>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</si>
  <si>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</si>
  <si>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</si>
  <si>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</si>
  <si>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</si>
  <si>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</si>
  <si>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</si>
  <si>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</si>
  <si>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</si>
  <si>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</si>
  <si>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</si>
  <si>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</si>
  <si>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</si>
  <si>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</si>
  <si>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</si>
  <si>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</si>
  <si>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</si>
  <si>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</si>
  <si>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</si>
  <si>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</si>
  <si>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</si>
  <si>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</si>
  <si>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</si>
  <si>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</si>
  <si>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</si>
  <si>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</si>
  <si>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</si>
  <si>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</si>
  <si>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</si>
  <si>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</si>
  <si>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</si>
  <si>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</si>
  <si>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</si>
  <si>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</si>
  <si>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</si>
  <si>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</si>
  <si>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</si>
  <si>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</si>
  <si>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</si>
  <si>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</si>
  <si>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</si>
  <si>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</si>
  <si>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</si>
  <si>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</si>
  <si>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</si>
  <si>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</si>
  <si>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</si>
  <si>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</si>
  <si>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</si>
  <si>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</si>
  <si>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</si>
  <si>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</si>
  <si>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</si>
  <si>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</si>
  <si>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</si>
  <si>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</si>
  <si>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</si>
  <si>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</si>
  <si>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</si>
  <si>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</si>
  <si>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</si>
  <si>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</si>
  <si>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</si>
  <si>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</si>
  <si>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</si>
  <si>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</si>
  <si>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</si>
  <si>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</si>
  <si>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</si>
  <si>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</si>
  <si>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</si>
  <si>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</si>
  <si>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</si>
  <si>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</si>
  <si>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</si>
  <si>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</si>
  <si>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</si>
  <si>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</si>
  <si>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</si>
  <si>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</si>
  <si>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</si>
  <si>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</si>
  <si>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</si>
  <si>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</si>
  <si>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</si>
  <si>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</si>
  <si>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</si>
  <si>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</si>
  <si>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</si>
  <si>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</si>
  <si>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</si>
  <si>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</si>
  <si>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</si>
  <si>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</si>
  <si>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</si>
  <si>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</si>
  <si>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</si>
  <si>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</si>
  <si>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</si>
  <si>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</si>
  <si>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</si>
  <si>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</si>
  <si>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</si>
  <si>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</si>
  <si>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</si>
  <si>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</si>
  <si>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</si>
  <si>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</si>
  <si>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</si>
  <si>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</si>
  <si>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</si>
  <si>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</si>
  <si>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</si>
  <si>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</si>
  <si>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</si>
  <si>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</si>
  <si>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</si>
  <si>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</si>
  <si>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</si>
  <si>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</si>
  <si>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</si>
  <si>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</si>
  <si>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</si>
  <si>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</si>
  <si>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</si>
  <si>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</si>
  <si>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</si>
  <si>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</si>
  <si>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</si>
  <si>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</si>
  <si>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</si>
  <si>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</si>
  <si>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</si>
  <si>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</si>
  <si>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</si>
  <si>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</si>
  <si>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</si>
  <si>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</si>
  <si>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</si>
  <si>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</si>
  <si>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</si>
  <si>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</si>
  <si>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</si>
  <si>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</si>
  <si>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</si>
  <si>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</si>
  <si>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</si>
  <si>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</si>
  <si>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</si>
  <si>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</si>
  <si>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</si>
  <si>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</si>
  <si>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</si>
  <si>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</si>
  <si>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</si>
  <si>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</si>
  <si>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</si>
  <si>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</si>
  <si>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</si>
  <si>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</si>
  <si>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</si>
  <si>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</si>
  <si>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</si>
  <si>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</si>
  <si>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</si>
  <si>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</si>
  <si>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</si>
  <si>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</si>
  <si>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</si>
  <si>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</si>
  <si>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</si>
  <si>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</si>
  <si>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</si>
  <si>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</si>
  <si>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</si>
  <si>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</si>
  <si>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</si>
  <si>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</si>
  <si>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</si>
  <si>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</si>
  <si>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</si>
  <si>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</si>
  <si>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</si>
  <si>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</si>
  <si>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</si>
  <si>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</si>
  <si>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</si>
  <si>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</si>
  <si>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</si>
  <si>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</si>
  <si>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</si>
  <si>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</si>
  <si>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</si>
  <si>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</si>
  <si>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</si>
  <si>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</si>
  <si>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</si>
  <si>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</si>
  <si>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</si>
  <si>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</si>
  <si>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</si>
  <si>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</si>
  <si>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</si>
  <si>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</si>
  <si>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</si>
  <si>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</si>
  <si>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</si>
  <si>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</si>
  <si>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</si>
  <si>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</si>
  <si>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</si>
  <si>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</si>
  <si>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</si>
  <si>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</si>
  <si>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</si>
  <si>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</si>
  <si>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</si>
  <si>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</si>
  <si>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</si>
  <si>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</si>
  <si>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</si>
  <si>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</si>
  <si>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</si>
  <si>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</si>
  <si>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</si>
  <si>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</si>
  <si>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</si>
  <si>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</si>
  <si>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</si>
  <si>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</si>
  <si>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</si>
  <si>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</si>
  <si>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</si>
  <si>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</si>
  <si>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</si>
  <si>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</si>
  <si>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</si>
  <si>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</si>
  <si>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</si>
  <si>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</si>
  <si>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</si>
  <si>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</si>
  <si>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</si>
  <si>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</si>
  <si>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</si>
  <si>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</si>
  <si>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</si>
  <si>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</si>
  <si>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</si>
  <si>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</si>
  <si>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</si>
  <si>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</si>
  <si>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</si>
  <si>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</si>
  <si>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</si>
  <si>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</si>
  <si>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</si>
  <si>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</si>
  <si>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</si>
  <si>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</si>
  <si>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</si>
  <si>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</si>
  <si>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</si>
  <si>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</si>
  <si>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</si>
  <si>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</si>
  <si>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</si>
  <si>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</si>
  <si>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</si>
  <si>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</si>
  <si>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</si>
  <si>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</si>
  <si>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</si>
  <si>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</si>
  <si>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</si>
  <si>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</si>
  <si>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</si>
  <si>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</si>
  <si>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</si>
  <si>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</si>
  <si>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</si>
  <si>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</si>
  <si>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</si>
  <si>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</si>
  <si>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</si>
  <si>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</si>
  <si>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</si>
  <si>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</si>
  <si>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</si>
  <si>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</si>
  <si>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</si>
  <si>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</si>
  <si>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</si>
  <si>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</si>
  <si>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</si>
  <si>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</si>
  <si>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</si>
  <si>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</si>
  <si>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</si>
  <si>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</si>
  <si>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</si>
  <si>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</si>
  <si>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</si>
  <si>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</si>
  <si>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</si>
  <si>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</si>
  <si>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</si>
  <si>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</si>
  <si>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</si>
  <si>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</si>
  <si>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</si>
  <si>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</si>
  <si>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</si>
  <si>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</si>
  <si>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</si>
  <si>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</si>
  <si>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</si>
  <si>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</si>
  <si>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</si>
  <si>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</si>
  <si>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</si>
  <si>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</si>
  <si>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</si>
  <si>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</si>
  <si>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</si>
  <si>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</si>
  <si>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</si>
  <si>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</si>
  <si>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</si>
  <si>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</si>
  <si>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</si>
  <si>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</si>
  <si>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</si>
  <si>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</si>
  <si>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</si>
  <si>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</si>
  <si>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</si>
  <si>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</si>
  <si>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</si>
  <si>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</si>
  <si>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</si>
  <si>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</si>
  <si>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</si>
  <si>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</si>
  <si>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</si>
  <si>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</si>
  <si>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</si>
  <si>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</si>
  <si>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</si>
  <si>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</si>
  <si>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</si>
  <si>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</si>
  <si>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</si>
  <si>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</si>
  <si>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</si>
  <si>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</si>
  <si>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</si>
  <si>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</si>
  <si>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</si>
  <si>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</si>
  <si>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</si>
  <si>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</si>
  <si>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</si>
  <si>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</si>
  <si>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</si>
  <si>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</si>
  <si>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</si>
  <si>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</si>
  <si>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</si>
  <si>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</si>
  <si>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</si>
  <si>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</si>
  <si>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</si>
  <si>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</si>
  <si>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</si>
  <si>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</si>
  <si>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</si>
  <si>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</si>
  <si>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</si>
  <si>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</si>
  <si>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</si>
  <si>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</si>
  <si>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</si>
  <si>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</si>
  <si>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</si>
  <si>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</si>
  <si>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</si>
  <si>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</si>
  <si>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</si>
  <si>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</si>
  <si>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</si>
  <si>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</si>
  <si>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</si>
  <si>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</si>
  <si>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</si>
  <si>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</si>
  <si>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</si>
  <si>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</si>
  <si>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</si>
  <si>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</si>
  <si>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</si>
  <si>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</si>
  <si>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</si>
  <si>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</si>
  <si>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</si>
  <si>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</si>
  <si>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</si>
  <si>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</si>
  <si>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</si>
  <si>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</si>
  <si>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</si>
  <si>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</si>
  <si>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</si>
  <si>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</si>
  <si>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</si>
  <si>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</si>
  <si>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</si>
  <si>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</si>
  <si>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</si>
  <si>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</si>
  <si>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</si>
  <si>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</si>
  <si>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</si>
  <si>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</si>
  <si>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</si>
  <si>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</si>
  <si>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</si>
  <si>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</si>
  <si>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</si>
  <si>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</si>
  <si>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</si>
  <si>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</si>
  <si>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</si>
  <si>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</si>
  <si>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</si>
  <si>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</si>
  <si>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</si>
  <si>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</si>
  <si>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</si>
  <si>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</si>
  <si>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</si>
  <si>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</si>
  <si>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</si>
  <si>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</si>
  <si>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</si>
  <si>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</si>
  <si>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</si>
  <si>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</si>
  <si>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</si>
  <si>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</si>
  <si>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</si>
  <si>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</si>
  <si>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</si>
  <si>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</si>
  <si>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</si>
  <si>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</si>
  <si>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</si>
  <si>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</si>
  <si>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</si>
  <si>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</si>
  <si>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</si>
  <si>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</si>
  <si>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</si>
  <si>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</si>
  <si>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</si>
  <si>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</si>
  <si>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</si>
  <si>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</si>
  <si>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</si>
  <si>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</si>
  <si>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</si>
  <si>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</si>
  <si>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</si>
  <si>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</si>
  <si>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</si>
  <si>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</si>
  <si>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</si>
  <si>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</si>
  <si>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</si>
  <si>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</si>
  <si>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</si>
  <si>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</si>
  <si>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</si>
  <si>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</si>
  <si>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</si>
  <si>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</si>
  <si>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</si>
  <si>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</si>
  <si>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</si>
  <si>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</si>
  <si>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</si>
  <si>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</si>
  <si>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</si>
  <si>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</si>
  <si>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</si>
  <si>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</si>
  <si>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</si>
  <si>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</si>
  <si>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</si>
  <si>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</si>
  <si>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</si>
  <si>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</si>
  <si>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</si>
  <si>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</si>
  <si>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</si>
  <si>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</si>
  <si>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</si>
  <si>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</si>
  <si>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</si>
  <si>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</si>
  <si>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</si>
  <si>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</si>
  <si>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</si>
  <si>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</si>
  <si>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</si>
  <si>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</si>
  <si>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</si>
  <si>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</si>
  <si>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</si>
  <si>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</si>
  <si>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</si>
  <si>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</si>
  <si>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</si>
  <si>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</si>
  <si>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</si>
  <si>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</si>
  <si>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</si>
  <si>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</si>
  <si>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</si>
  <si>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</si>
  <si>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</si>
  <si>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</si>
  <si>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</si>
  <si>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</si>
  <si>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</si>
  <si>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</si>
  <si>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</si>
  <si>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</si>
  <si>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</si>
  <si>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</si>
  <si>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</si>
  <si>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</si>
  <si>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</si>
  <si>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</si>
  <si>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</si>
  <si>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</si>
  <si>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</si>
  <si>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</si>
  <si>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</si>
  <si>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</si>
  <si>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</si>
  <si>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</si>
  <si>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</si>
  <si>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</si>
  <si>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</si>
  <si>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</si>
  <si>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</si>
  <si>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</si>
  <si>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</si>
  <si>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</si>
  <si>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</si>
  <si>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</si>
  <si>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</si>
  <si>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</si>
  <si>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</si>
  <si>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</si>
  <si>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</si>
  <si>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</si>
  <si>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</si>
  <si>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</si>
  <si>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</si>
  <si>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</si>
  <si>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</si>
  <si>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</si>
  <si>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</si>
  <si>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</si>
  <si>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</si>
  <si>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</si>
  <si>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</si>
  <si>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</si>
  <si>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</si>
  <si>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</si>
  <si>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</si>
  <si>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</si>
  <si>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</si>
  <si>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</si>
  <si>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</si>
  <si>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</si>
  <si>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</si>
  <si>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</si>
  <si>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</si>
  <si>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</si>
  <si>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</si>
  <si>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</si>
  <si>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</si>
  <si>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</si>
  <si>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</si>
  <si>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</si>
  <si>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</si>
  <si>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</si>
  <si>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</si>
  <si>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</si>
  <si>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</si>
  <si>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</si>
  <si>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</si>
  <si>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</si>
  <si>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</si>
  <si>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</si>
  <si>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</si>
  <si>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</si>
  <si>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</si>
  <si>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</si>
  <si>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</si>
  <si>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</si>
  <si>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</si>
  <si>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</si>
  <si>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</si>
  <si>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</si>
  <si>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</si>
  <si>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</si>
  <si>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</si>
  <si>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</si>
  <si>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</si>
  <si>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</si>
  <si>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</si>
  <si>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</si>
  <si>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</si>
  <si>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</si>
  <si>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</si>
  <si>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</si>
  <si>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</si>
  <si>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</si>
  <si>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</si>
  <si>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</si>
  <si>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</si>
  <si>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</si>
  <si>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</si>
  <si>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</si>
  <si>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</si>
  <si>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</si>
  <si>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</si>
  <si>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</si>
  <si>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</si>
  <si>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</si>
  <si>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</si>
  <si>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</si>
  <si>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</si>
  <si>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</si>
  <si>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</si>
  <si>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</si>
  <si>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</si>
  <si>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</si>
  <si>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</si>
  <si>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</si>
  <si>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</si>
  <si>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</si>
  <si>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</si>
  <si>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</si>
  <si>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</si>
  <si>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</si>
  <si>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</si>
  <si>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</si>
  <si>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</si>
  <si>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</si>
  <si>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</si>
  <si>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</si>
  <si>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</si>
  <si>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</si>
  <si>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</si>
  <si>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</si>
  <si>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</si>
  <si>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</si>
  <si>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</si>
  <si>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</si>
  <si>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</si>
  <si>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</si>
  <si>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</si>
  <si>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</si>
  <si>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</si>
  <si>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</si>
  <si>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</si>
  <si>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</si>
  <si>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</si>
  <si>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</si>
  <si>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</si>
  <si>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</si>
  <si>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</si>
  <si>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</si>
  <si>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</si>
  <si>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</si>
  <si>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</si>
  <si>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</si>
  <si>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</si>
  <si>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</si>
  <si>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</si>
  <si>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</si>
  <si>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</si>
  <si>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</si>
  <si>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</si>
  <si>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</si>
  <si>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</si>
  <si>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</si>
  <si>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</si>
  <si>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</si>
  <si>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</si>
  <si>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</si>
  <si>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</si>
  <si>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</si>
  <si>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</si>
  <si>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</si>
  <si>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</si>
  <si>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</si>
  <si>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</si>
  <si>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</si>
  <si>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</si>
  <si>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</si>
  <si>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</si>
  <si>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</si>
  <si>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</si>
  <si>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</si>
  <si>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</si>
  <si>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</si>
  <si>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</si>
  <si>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</si>
  <si>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</si>
  <si>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</si>
  <si>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</si>
  <si>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</si>
  <si>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</si>
  <si>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</si>
  <si>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</si>
  <si>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</si>
  <si>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</si>
  <si>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</si>
  <si>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</si>
  <si>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</si>
  <si>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</si>
  <si>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</si>
  <si>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</si>
  <si>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</si>
  <si>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</si>
  <si>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</si>
  <si>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</si>
  <si>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</si>
  <si>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</si>
  <si>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</si>
  <si>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</si>
  <si>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</si>
  <si>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</si>
  <si>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</si>
  <si>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</si>
  <si>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</si>
  <si>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</si>
  <si>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</si>
  <si>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</si>
  <si>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</si>
  <si>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</si>
  <si>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</si>
  <si>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</si>
  <si>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</si>
  <si>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</si>
  <si>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</si>
  <si>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</si>
  <si>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</si>
  <si>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</si>
  <si>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</si>
  <si>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</si>
  <si>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</si>
  <si>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</si>
  <si>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</si>
  <si>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</si>
  <si>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</si>
  <si>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</si>
  <si>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</si>
  <si>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</si>
  <si>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</si>
  <si>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</si>
  <si>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</si>
  <si>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</si>
  <si>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</si>
  <si>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</si>
  <si>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</si>
  <si>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</si>
  <si>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</si>
  <si>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</si>
  <si>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</si>
  <si>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</si>
  <si>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</si>
  <si>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</si>
  <si>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</si>
  <si>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</si>
  <si>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</si>
  <si>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</si>
  <si>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</si>
  <si>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</si>
  <si>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</si>
  <si>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</si>
  <si>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</si>
  <si>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</si>
  <si>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</si>
  <si>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</si>
  <si>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</si>
  <si>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</si>
  <si>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</si>
  <si>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</si>
  <si>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</si>
  <si>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</si>
  <si>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</si>
  <si>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</si>
  <si>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</si>
  <si>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</si>
  <si>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</si>
  <si>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</si>
  <si>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</si>
  <si>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</si>
  <si>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</si>
  <si>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</si>
  <si>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</si>
  <si>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</si>
  <si>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</si>
  <si>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</si>
  <si>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</si>
  <si>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</si>
  <si>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</si>
  <si>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</si>
  <si>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</si>
  <si>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</si>
  <si>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</si>
  <si>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</si>
  <si>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</si>
  <si>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</si>
  <si>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</si>
  <si>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</si>
  <si>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</si>
  <si>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</si>
  <si>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</si>
  <si>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</si>
  <si>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</si>
  <si>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</si>
  <si>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</si>
  <si>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</si>
  <si>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</si>
  <si>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</si>
  <si>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</si>
  <si>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</si>
  <si>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</si>
  <si>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</si>
  <si>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</si>
  <si>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</si>
  <si>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</si>
  <si>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</si>
  <si>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</si>
  <si>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</si>
  <si>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</si>
  <si>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</si>
  <si>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</si>
  <si>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</si>
  <si>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</si>
  <si>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</si>
  <si>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</si>
  <si>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</si>
  <si>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</si>
  <si>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</si>
  <si>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</si>
  <si>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</si>
  <si>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</si>
  <si>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</si>
  <si>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</si>
  <si>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</si>
  <si>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</si>
  <si>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</si>
  <si>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</si>
  <si>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</si>
  <si>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</si>
  <si>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</si>
  <si>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</si>
  <si>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</si>
  <si>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</si>
  <si>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</si>
  <si>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</si>
  <si>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</si>
  <si>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</si>
  <si>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</si>
  <si>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</si>
  <si>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</si>
  <si>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</si>
  <si>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</si>
  <si>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</si>
  <si>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</si>
  <si>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</si>
  <si>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</si>
  <si>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</si>
  <si>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</si>
  <si>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</si>
  <si>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</si>
  <si>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</si>
  <si>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</si>
  <si>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</si>
  <si>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</si>
  <si>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</si>
  <si>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</si>
  <si>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</si>
  <si>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</si>
  <si>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</si>
  <si>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</si>
  <si>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</si>
  <si>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</si>
  <si>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</si>
  <si>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</si>
  <si>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</si>
  <si>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</si>
  <si>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</si>
  <si>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</si>
  <si>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</si>
  <si>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</si>
  <si>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</si>
  <si>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</si>
  <si>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</si>
  <si>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</si>
  <si>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</si>
  <si>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</si>
  <si>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</si>
  <si>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</si>
  <si>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</si>
  <si>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</si>
  <si>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</si>
  <si>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</si>
  <si>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</si>
  <si>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</si>
  <si>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</si>
  <si>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</si>
  <si>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</si>
  <si>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</si>
  <si>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</si>
  <si>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</si>
  <si>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</si>
  <si>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</si>
  <si>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</si>
  <si>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</si>
  <si>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</si>
  <si>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</si>
  <si>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</si>
  <si>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</si>
  <si>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</si>
  <si>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</si>
  <si>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</si>
  <si>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</si>
  <si>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</si>
  <si>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</si>
  <si>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</si>
  <si>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</si>
  <si>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</si>
  <si>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</si>
  <si>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</si>
  <si>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</si>
  <si>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</si>
  <si>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</si>
  <si>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</si>
  <si>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</si>
  <si>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</si>
  <si>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</si>
  <si>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</si>
  <si>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</si>
  <si>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</si>
  <si>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</si>
  <si>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</si>
  <si>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</si>
  <si>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</si>
  <si>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</si>
  <si>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</si>
  <si>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</si>
  <si>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</si>
  <si>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</si>
  <si>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</si>
  <si>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</si>
  <si>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</si>
  <si>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</si>
  <si>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</si>
  <si>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</si>
  <si>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</si>
  <si>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</si>
  <si>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</si>
  <si>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</si>
  <si>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</si>
  <si>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</si>
  <si>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</si>
  <si>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</si>
  <si>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</si>
  <si>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</si>
  <si>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</si>
  <si>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</si>
  <si>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</si>
  <si>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</si>
  <si>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</si>
  <si>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</si>
  <si>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</si>
  <si>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</si>
  <si>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</si>
  <si>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</si>
  <si>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</si>
  <si>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</si>
  <si>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</si>
  <si>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</si>
  <si>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</si>
  <si>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</si>
  <si>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</si>
  <si>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</si>
  <si>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</si>
  <si>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</si>
  <si>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</si>
  <si>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</si>
  <si>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</si>
  <si>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</si>
  <si>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</si>
  <si>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</si>
  <si>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</si>
  <si>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</si>
  <si>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</si>
  <si>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</si>
  <si>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</si>
  <si>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</si>
  <si>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</si>
  <si>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</si>
  <si>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</si>
  <si>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</si>
  <si>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</si>
  <si>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</si>
  <si>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</si>
  <si>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</si>
  <si>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</si>
  <si>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</si>
  <si>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</si>
  <si>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</si>
  <si>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</si>
  <si>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</si>
  <si>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</si>
  <si>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</si>
  <si>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</si>
  <si>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</si>
  <si>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</si>
  <si>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</si>
  <si>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</si>
  <si>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</si>
  <si>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</si>
  <si>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</si>
  <si>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</si>
  <si>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</si>
  <si>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</si>
  <si>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</si>
  <si>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</si>
  <si>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</si>
  <si>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</si>
  <si>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</si>
  <si>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</si>
  <si>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</si>
  <si>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</si>
  <si>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</si>
  <si>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</si>
  <si>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</si>
  <si>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</si>
  <si>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</si>
  <si>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</si>
  <si>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</si>
  <si>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</si>
  <si>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</si>
  <si>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</si>
  <si>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</si>
  <si>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</si>
  <si>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</si>
  <si>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</si>
  <si>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</si>
  <si>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</si>
  <si>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</si>
  <si>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</si>
  <si>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</si>
  <si>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</si>
  <si>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</si>
  <si>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</si>
  <si>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</si>
  <si>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</si>
  <si>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</si>
  <si>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</si>
  <si>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</si>
  <si>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</si>
  <si>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</si>
  <si>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</si>
  <si>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</si>
  <si>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</si>
  <si>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</si>
  <si>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</si>
  <si>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</si>
  <si>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</si>
  <si>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</si>
  <si>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</si>
  <si>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</si>
  <si>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</si>
  <si>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</si>
  <si>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</si>
  <si>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</si>
  <si>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</si>
  <si>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</si>
  <si>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</si>
  <si>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</si>
  <si>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</si>
  <si>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</si>
  <si>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</si>
  <si>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</si>
  <si>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</si>
  <si>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</si>
  <si>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</si>
  <si>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</si>
  <si>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</si>
  <si>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</si>
  <si>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</si>
  <si>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</si>
  <si>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</si>
  <si>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</si>
  <si>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</si>
  <si>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</si>
  <si>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</si>
  <si>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</si>
  <si>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</si>
  <si>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</si>
  <si>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</si>
  <si>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</si>
  <si>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</si>
  <si>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</si>
  <si>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</si>
  <si>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</si>
  <si>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</si>
  <si>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</si>
  <si>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</si>
  <si>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</si>
  <si>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</si>
  <si>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</si>
  <si>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</si>
  <si>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</si>
  <si>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</si>
  <si>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</si>
  <si>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</si>
  <si>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</si>
  <si>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</si>
  <si>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</si>
  <si>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</si>
  <si>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</si>
  <si>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</si>
  <si>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</si>
  <si>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</si>
  <si>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</si>
  <si>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</si>
  <si>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</si>
  <si>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</si>
  <si>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</si>
  <si>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</si>
  <si>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</si>
  <si>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</si>
  <si>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</si>
  <si>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</si>
  <si>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</si>
  <si>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</si>
  <si>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</si>
  <si>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</si>
  <si>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</si>
  <si>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</si>
  <si>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</si>
  <si>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</si>
  <si>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</si>
  <si>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</si>
  <si>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</si>
  <si>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</si>
  <si>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</si>
  <si>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</si>
  <si>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</si>
  <si>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</si>
  <si>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</si>
  <si>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</si>
  <si>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</si>
  <si>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</si>
  <si>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</si>
  <si>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</si>
  <si>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</si>
  <si>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</si>
  <si>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</si>
  <si>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</si>
  <si>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</si>
  <si>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</si>
  <si>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</si>
  <si>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</si>
  <si>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</si>
  <si>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</si>
  <si>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</si>
  <si>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</si>
  <si>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</si>
  <si>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</si>
  <si>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</si>
  <si>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</si>
  <si>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</si>
  <si>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</si>
  <si>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</si>
  <si>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</si>
  <si>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</si>
  <si>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</si>
  <si>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</si>
  <si>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</si>
  <si>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</si>
  <si>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</si>
  <si>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</si>
  <si>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</si>
  <si>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</si>
  <si>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</si>
  <si>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</si>
  <si>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</si>
  <si>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</si>
  <si>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</si>
  <si>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</si>
  <si>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</si>
  <si>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</si>
  <si>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</si>
  <si>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</si>
  <si>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</si>
  <si>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</si>
  <si>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</si>
  <si>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</si>
  <si>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</si>
  <si>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</si>
  <si>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</si>
  <si>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</si>
  <si>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</si>
  <si>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</si>
  <si>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</si>
  <si>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</si>
  <si>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</si>
  <si>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</si>
  <si>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</si>
  <si>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</si>
  <si>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</si>
  <si>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</si>
  <si>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</si>
  <si>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</si>
  <si>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</si>
  <si>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</si>
  <si>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</si>
  <si>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</si>
  <si>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</si>
  <si>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</si>
  <si>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</si>
  <si>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</si>
  <si>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</si>
  <si>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</si>
  <si>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</si>
  <si>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</si>
  <si>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</si>
  <si>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</si>
  <si>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</si>
  <si>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</si>
  <si>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</si>
  <si>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</si>
  <si>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</si>
  <si>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</si>
  <si>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</si>
  <si>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</si>
  <si>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</si>
  <si>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</si>
  <si>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</si>
  <si>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</si>
  <si>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</si>
  <si>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</si>
  <si>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</si>
  <si>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</si>
  <si>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</si>
  <si>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</si>
  <si>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</si>
  <si>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</si>
  <si>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</si>
  <si>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</si>
  <si>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</si>
  <si>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</si>
  <si>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</si>
  <si>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</si>
  <si>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</si>
  <si>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</si>
  <si>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</si>
  <si>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</si>
  <si>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</si>
  <si>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</si>
  <si>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</si>
  <si>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</si>
  <si>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</si>
  <si>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</si>
  <si>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</si>
  <si>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</si>
  <si>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</si>
  <si>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</si>
  <si>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</si>
  <si>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</si>
  <si>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</si>
  <si>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</si>
  <si>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</si>
  <si>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</si>
  <si>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</si>
  <si>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</si>
  <si>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</si>
  <si>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</si>
  <si>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</si>
  <si>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</si>
  <si>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</si>
  <si>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</si>
  <si>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</si>
  <si>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</si>
  <si>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</si>
  <si>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</si>
  <si>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</si>
  <si>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</si>
  <si>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</si>
  <si>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</si>
  <si>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</si>
  <si>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</si>
  <si>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</si>
  <si>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</si>
  <si>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</si>
  <si>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</si>
  <si>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</si>
  <si>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</si>
  <si>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</si>
  <si>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</si>
  <si>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</si>
  <si>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</si>
  <si>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</si>
  <si>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</si>
  <si>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</si>
  <si>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</si>
  <si>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</si>
  <si>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</si>
  <si>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</si>
  <si>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</si>
  <si>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</si>
  <si>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</si>
  <si>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</si>
  <si>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</si>
  <si>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</si>
  <si>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</si>
  <si>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</si>
  <si>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</si>
  <si>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</si>
  <si>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</si>
  <si>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</si>
  <si>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</si>
  <si>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</si>
  <si>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</si>
  <si>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</si>
  <si>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</si>
  <si>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</si>
  <si>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</si>
  <si>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</si>
  <si>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</si>
  <si>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</si>
  <si>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</si>
  <si>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</si>
  <si>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</si>
  <si>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</si>
  <si>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</si>
  <si>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</si>
  <si>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</si>
  <si>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</si>
  <si>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</si>
  <si>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</si>
  <si>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</si>
  <si>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</si>
  <si>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</si>
  <si>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</si>
  <si>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</si>
  <si>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</si>
  <si>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</si>
  <si>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</si>
  <si>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</si>
  <si>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</si>
  <si>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</si>
  <si>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</si>
  <si>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</si>
  <si>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</si>
  <si>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</si>
  <si>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</si>
  <si>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</si>
  <si>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</si>
  <si>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</si>
  <si>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</si>
  <si>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</si>
  <si>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</si>
  <si>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</si>
  <si>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</si>
  <si>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</si>
  <si>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</si>
  <si>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</si>
  <si>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</si>
  <si>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</si>
  <si>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</si>
  <si>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</si>
  <si>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</si>
  <si>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</si>
  <si>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</si>
  <si>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</si>
  <si>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</si>
  <si>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</si>
  <si>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</si>
  <si>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</si>
  <si>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</si>
  <si>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</si>
  <si>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</si>
  <si>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</si>
  <si>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</si>
  <si>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</si>
  <si>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</si>
  <si>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</si>
  <si>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</si>
  <si>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</si>
  <si>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</si>
  <si>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</si>
  <si>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</si>
  <si>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</si>
  <si>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</si>
  <si>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</si>
  <si>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</si>
  <si>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</si>
  <si>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</si>
  <si>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</si>
  <si>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</si>
  <si>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</si>
  <si>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</si>
  <si>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</si>
  <si>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</si>
  <si>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</si>
  <si>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</si>
  <si>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</si>
  <si>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</si>
  <si>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</si>
  <si>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</si>
  <si>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</si>
  <si>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</si>
  <si>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</si>
  <si>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</si>
  <si>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</si>
  <si>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</si>
  <si>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</si>
  <si>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</si>
  <si>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</si>
  <si>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</si>
  <si>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</si>
  <si>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</si>
  <si>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</si>
  <si>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</si>
  <si>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</si>
  <si>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</si>
  <si>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</si>
  <si>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</si>
  <si>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</si>
  <si>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</si>
  <si>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</si>
  <si>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</si>
  <si>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</si>
  <si>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</si>
  <si>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</si>
  <si>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</si>
  <si>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</si>
  <si>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</si>
  <si>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</si>
  <si>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</si>
  <si>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</si>
  <si>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</si>
  <si>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</si>
  <si>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</si>
  <si>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</si>
  <si>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</si>
  <si>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</si>
  <si>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</si>
  <si>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</si>
  <si>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</si>
  <si>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</si>
  <si>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</si>
  <si>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</si>
  <si>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</si>
  <si>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</si>
  <si>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</si>
  <si>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</si>
  <si>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</si>
  <si>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</si>
  <si>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</si>
  <si>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</si>
  <si>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</si>
  <si>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</si>
  <si>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</si>
  <si>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</si>
  <si>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</si>
  <si>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</si>
  <si>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</si>
  <si>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</si>
  <si>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</si>
  <si>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</si>
  <si>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</si>
  <si>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</si>
  <si>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</si>
  <si>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</si>
  <si>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</si>
  <si>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</si>
  <si>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</si>
  <si>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</si>
  <si>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</si>
  <si>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</si>
  <si>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</si>
  <si>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</si>
  <si>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</si>
  <si>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</si>
  <si>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</si>
  <si>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</si>
  <si>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</si>
  <si>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</si>
  <si>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</si>
  <si>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</si>
  <si>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</si>
  <si>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</si>
  <si>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</si>
  <si>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</si>
  <si>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</si>
  <si>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</si>
  <si>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</si>
  <si>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</si>
  <si>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</si>
  <si>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</si>
  <si>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</si>
  <si>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</si>
  <si>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</si>
  <si>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</si>
  <si>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</si>
  <si>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</si>
  <si>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</si>
  <si>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</si>
  <si>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</si>
  <si>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</si>
  <si>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</si>
  <si>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</si>
  <si>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</si>
  <si>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</si>
  <si>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</si>
  <si>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</si>
  <si>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</si>
  <si>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</si>
  <si>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</si>
  <si>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</si>
  <si>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</si>
  <si>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</si>
  <si>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</si>
  <si>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</si>
  <si>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</si>
  <si>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</si>
  <si>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</si>
  <si>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</si>
  <si>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</si>
  <si>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</si>
  <si>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</si>
  <si>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</si>
  <si>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</si>
  <si>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</si>
  <si>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</si>
  <si>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</si>
  <si>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</si>
  <si>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</si>
  <si>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</si>
  <si>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</si>
  <si>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</si>
  <si>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</si>
  <si>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</si>
  <si>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</si>
  <si>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</si>
  <si>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</si>
  <si>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</si>
  <si>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</si>
  <si>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</si>
  <si>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</si>
  <si>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</si>
  <si>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</si>
  <si>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</si>
  <si>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</si>
  <si>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</si>
  <si>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</si>
  <si>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</si>
  <si>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</si>
  <si>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</si>
  <si>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</si>
  <si>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</si>
  <si>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</si>
  <si>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</si>
  <si>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</si>
  <si>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</si>
  <si>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</si>
  <si>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</si>
  <si>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</si>
  <si>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</si>
  <si>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</si>
  <si>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</si>
  <si>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</si>
  <si>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</si>
  <si>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</si>
  <si>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</si>
  <si>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</si>
  <si>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</si>
  <si>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</si>
  <si>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</si>
  <si>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</si>
  <si>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</si>
  <si>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</si>
  <si>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</si>
  <si>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</si>
  <si>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</si>
  <si>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</si>
  <si>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</si>
  <si>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</si>
  <si>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</si>
  <si>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</si>
  <si>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</si>
  <si>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</si>
  <si>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</si>
  <si>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</si>
  <si>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</si>
  <si>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</si>
  <si>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</si>
  <si>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</si>
  <si>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</si>
  <si>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</si>
  <si>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</si>
  <si>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</si>
  <si>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</si>
  <si>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</si>
  <si>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</si>
  <si>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</si>
  <si>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</si>
  <si>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</si>
  <si>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</si>
  <si>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</si>
  <si>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</si>
  <si>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</si>
  <si>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</si>
  <si>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</si>
  <si>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</si>
  <si>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</si>
  <si>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</si>
  <si>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</si>
  <si>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</si>
  <si>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</si>
  <si>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</si>
  <si>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</si>
  <si>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</si>
  <si>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</si>
  <si>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</si>
  <si>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</si>
  <si>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</si>
  <si>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</si>
  <si>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</si>
  <si>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</si>
  <si>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</si>
  <si>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</si>
  <si>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</si>
  <si>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</si>
  <si>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</si>
  <si>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</si>
  <si>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</si>
  <si>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</si>
  <si>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</si>
  <si>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</si>
  <si>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</si>
  <si>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</si>
  <si>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</si>
  <si>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</si>
  <si>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</si>
  <si>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</si>
  <si>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</si>
  <si>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</si>
  <si>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</si>
  <si>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</si>
  <si>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</si>
  <si>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</si>
  <si>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</si>
  <si>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</si>
  <si>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</si>
  <si>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</si>
  <si>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</si>
  <si>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</si>
  <si>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</si>
  <si>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</si>
  <si>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</si>
  <si>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</si>
  <si>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</si>
  <si>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</si>
  <si>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</si>
  <si>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</si>
  <si>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</si>
  <si>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</si>
  <si>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</si>
  <si>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</si>
  <si>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</si>
  <si>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</si>
  <si>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</si>
  <si>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</si>
  <si>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</si>
  <si>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</si>
  <si>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</si>
  <si>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</si>
  <si>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</si>
  <si>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</si>
  <si>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</si>
  <si>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</si>
  <si>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</si>
  <si>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</si>
  <si>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</si>
  <si>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</si>
  <si>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</si>
  <si>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</si>
  <si>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</si>
  <si>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</si>
  <si>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</si>
  <si>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</si>
  <si>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</si>
  <si>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</si>
  <si>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</si>
  <si>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</si>
  <si>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</si>
  <si>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</si>
  <si>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</si>
  <si>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</si>
  <si>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</si>
  <si>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</si>
  <si>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</si>
  <si>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</si>
  <si>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</si>
  <si>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</si>
  <si>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</si>
  <si>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</si>
  <si>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</si>
  <si>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</si>
  <si>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</si>
  <si>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</si>
  <si>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</si>
  <si>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</si>
  <si>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</si>
  <si>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</si>
  <si>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</si>
  <si>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</si>
  <si>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</si>
  <si>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</si>
  <si>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</si>
  <si>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</si>
  <si>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</si>
  <si>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</si>
  <si>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</si>
  <si>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</si>
  <si>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</si>
  <si>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</si>
  <si>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</si>
  <si>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</si>
  <si>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</si>
  <si>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</si>
  <si>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</si>
  <si>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</si>
  <si>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</si>
  <si>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</si>
  <si>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</si>
  <si>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</si>
  <si>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</si>
  <si>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</si>
  <si>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</si>
  <si>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</si>
  <si>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</si>
  <si>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</si>
  <si>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</si>
  <si>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</si>
  <si>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</si>
  <si>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</si>
  <si>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</si>
  <si>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</si>
  <si>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</si>
  <si>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</si>
  <si>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</si>
  <si>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</si>
  <si>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</si>
  <si>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</si>
  <si>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</si>
  <si>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</si>
  <si>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</si>
  <si>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</si>
  <si>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</si>
  <si>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</si>
  <si>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</si>
  <si>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</si>
  <si>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</si>
  <si>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</si>
  <si>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</si>
  <si>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</si>
  <si>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</si>
  <si>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</si>
  <si>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</si>
  <si>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</si>
  <si>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</si>
  <si>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</si>
  <si>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</si>
  <si>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</si>
  <si>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</si>
  <si>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</si>
  <si>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</si>
  <si>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</si>
  <si>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</si>
  <si>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</si>
  <si>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</si>
  <si>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</si>
  <si>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</si>
  <si>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</si>
  <si>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</si>
  <si>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</si>
  <si>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</si>
  <si>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</si>
  <si>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</si>
  <si>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</si>
  <si>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</si>
  <si>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</si>
  <si>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</si>
  <si>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</si>
  <si>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</si>
  <si>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</si>
  <si>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</si>
  <si>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</si>
  <si>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</si>
  <si>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</si>
  <si>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</si>
  <si>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</si>
  <si>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</si>
  <si>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</si>
  <si>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</si>
  <si>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</si>
  <si>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</si>
  <si>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</si>
  <si>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</si>
  <si>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</si>
  <si>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</si>
  <si>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</si>
  <si>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</si>
  <si>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</si>
  <si>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</si>
  <si>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</si>
  <si>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</si>
  <si>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</si>
  <si>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</si>
  <si>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</si>
  <si>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</si>
  <si>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</si>
  <si>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</si>
  <si>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</si>
  <si>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</si>
  <si>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</si>
  <si>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</si>
  <si>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</si>
  <si>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</si>
  <si>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</si>
  <si>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</si>
  <si>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</si>
  <si>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</si>
  <si>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</si>
  <si>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</si>
  <si>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</si>
  <si>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</si>
  <si>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</si>
  <si>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</si>
  <si>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</si>
  <si>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</si>
  <si>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</si>
  <si>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</si>
  <si>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</si>
  <si>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</si>
  <si>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</si>
  <si>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</si>
  <si>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</si>
  <si>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</si>
  <si>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</si>
  <si>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</si>
  <si>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</si>
  <si>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</si>
  <si>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</si>
  <si>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</si>
  <si>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</si>
  <si>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</si>
  <si>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</si>
  <si>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</si>
  <si>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</si>
  <si>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</si>
  <si>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</si>
  <si>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</si>
  <si>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</si>
  <si>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</si>
  <si>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</si>
  <si>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</si>
  <si>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</si>
  <si>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</si>
  <si>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</si>
  <si>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</si>
  <si>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</si>
  <si>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</si>
  <si>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</si>
  <si>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</si>
  <si>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</si>
  <si>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</si>
  <si>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</si>
  <si>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</si>
  <si>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</si>
  <si>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</si>
  <si>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</si>
  <si>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</si>
  <si>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</si>
  <si>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</si>
  <si>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</si>
  <si>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</si>
  <si>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</si>
  <si>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</si>
  <si>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</si>
  <si>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</si>
  <si>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</si>
  <si>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</si>
  <si>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</si>
  <si>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</si>
  <si>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</si>
  <si>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</si>
  <si>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</si>
  <si>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</si>
  <si>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</si>
  <si>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</si>
  <si>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</si>
  <si>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</si>
  <si>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</si>
  <si>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</si>
  <si>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</si>
  <si>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</si>
  <si>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</si>
  <si>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</si>
  <si>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</si>
  <si>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</si>
  <si>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</si>
  <si>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</si>
  <si>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</si>
  <si>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</si>
  <si>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</si>
  <si>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</si>
  <si>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</si>
  <si>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</si>
  <si>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</si>
  <si>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</si>
  <si>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</si>
  <si>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</si>
  <si>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</si>
  <si>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</si>
  <si>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</si>
  <si>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</si>
  <si>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</si>
  <si>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</si>
  <si>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</si>
  <si>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</si>
  <si>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</si>
  <si>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</si>
  <si>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</si>
  <si>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</si>
  <si>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</si>
  <si>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</si>
  <si>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</si>
  <si>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</si>
  <si>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</si>
  <si>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</si>
  <si>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</si>
  <si>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</si>
  <si>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</si>
  <si>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</si>
  <si>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</si>
  <si>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</si>
  <si>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</si>
  <si>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</si>
  <si>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</si>
  <si>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</si>
  <si>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</si>
  <si>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</si>
  <si>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</si>
  <si>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</si>
  <si>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</si>
  <si>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</si>
  <si>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</si>
  <si>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</si>
  <si>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</si>
  <si>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</si>
  <si>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</si>
  <si>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</si>
  <si>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</si>
  <si>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</si>
  <si>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</si>
  <si>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</si>
  <si>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</si>
  <si>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</si>
  <si>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</si>
  <si>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</si>
  <si>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</si>
  <si>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</si>
  <si>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</si>
  <si>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</si>
  <si>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</si>
  <si>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</si>
  <si>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</si>
  <si>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</si>
  <si>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</si>
  <si>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</si>
  <si>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</si>
  <si>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</si>
  <si>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</si>
  <si>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</si>
  <si>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</si>
  <si>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</si>
  <si>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</si>
  <si>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</si>
  <si>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</si>
  <si>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</si>
  <si>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</si>
  <si>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</si>
  <si>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</si>
  <si>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</si>
  <si>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</si>
  <si>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</si>
  <si>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</si>
  <si>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</si>
  <si>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</si>
  <si>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</si>
  <si>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</si>
  <si>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</si>
  <si>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</si>
  <si>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</si>
  <si>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</si>
  <si>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</si>
  <si>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</si>
  <si>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</si>
  <si>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</si>
  <si>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</si>
  <si>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</si>
  <si>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</si>
  <si>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</si>
  <si>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</si>
  <si>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</si>
  <si>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</si>
  <si>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</si>
  <si>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</si>
  <si>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</si>
  <si>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</si>
  <si>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</si>
  <si>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</si>
  <si>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</si>
  <si>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</si>
  <si>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</si>
  <si>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</si>
  <si>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</si>
  <si>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</si>
  <si>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</si>
  <si>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</si>
  <si>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</si>
  <si>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</si>
  <si>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</si>
  <si>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</si>
  <si>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</si>
  <si>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</si>
  <si>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</si>
  <si>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</si>
  <si>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</si>
  <si>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</si>
  <si>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</si>
  <si>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</si>
  <si>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</si>
  <si>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</si>
  <si>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</si>
  <si>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</si>
  <si>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</si>
  <si>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</si>
  <si>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</si>
  <si>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</si>
  <si>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</si>
  <si>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</si>
  <si>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</si>
  <si>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</si>
  <si>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</si>
  <si>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</si>
  <si>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</si>
  <si>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</si>
  <si>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</si>
  <si>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</si>
  <si>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</si>
  <si>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</si>
  <si>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</si>
  <si>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</si>
  <si>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</si>
  <si>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</si>
  <si>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</si>
  <si>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</si>
  <si>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</si>
  <si>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</si>
  <si>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</si>
  <si>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</si>
  <si>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</si>
  <si>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</si>
  <si>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</si>
  <si>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</si>
  <si>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</si>
  <si>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</si>
  <si>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</si>
  <si>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</si>
  <si>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</si>
  <si>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</si>
  <si>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</si>
  <si>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</si>
  <si>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</si>
  <si>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</si>
  <si>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</si>
  <si>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</si>
  <si>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</si>
  <si>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</si>
  <si>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</si>
  <si>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</si>
  <si>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</si>
  <si>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</si>
  <si>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</si>
  <si>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</si>
  <si>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</si>
  <si>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</si>
  <si>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</si>
  <si>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</si>
  <si>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</si>
  <si>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</si>
  <si>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</si>
  <si>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</si>
  <si>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</si>
  <si>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</si>
  <si>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</si>
  <si>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</si>
  <si>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</si>
  <si>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</si>
  <si>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</si>
  <si>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</si>
  <si>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</si>
  <si>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</si>
  <si>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</si>
  <si>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</si>
  <si>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</si>
  <si>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</si>
  <si>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</si>
  <si>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</si>
  <si>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</si>
  <si>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</si>
  <si>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</si>
  <si>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</si>
  <si>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</si>
  <si>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</si>
  <si>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</si>
  <si>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</si>
  <si>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</si>
  <si>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</si>
  <si>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</si>
  <si>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</si>
  <si>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</si>
  <si>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</si>
  <si>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</si>
  <si>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</si>
  <si>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</si>
  <si>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</si>
  <si>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</si>
  <si>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</si>
  <si>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</si>
  <si>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</si>
  <si>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</si>
  <si>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</si>
  <si>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</si>
  <si>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</si>
  <si>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</si>
  <si>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</si>
  <si>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</si>
  <si>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</si>
  <si>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</si>
  <si>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</si>
  <si>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</si>
  <si>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</si>
  <si>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</si>
  <si>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</si>
  <si>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</si>
  <si>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</si>
  <si>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</si>
  <si>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</si>
  <si>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</si>
  <si>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</si>
  <si>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</si>
  <si>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</si>
  <si>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</si>
  <si>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</si>
  <si>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</si>
  <si>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</si>
  <si>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</si>
  <si>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</si>
  <si>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</si>
  <si>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</si>
  <si>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</si>
  <si>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</si>
  <si>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</si>
  <si>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</si>
  <si>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</si>
  <si>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</si>
  <si>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</si>
  <si>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</si>
  <si>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</si>
  <si>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</si>
  <si>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</si>
  <si>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</si>
  <si>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</si>
  <si>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</si>
  <si>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</si>
  <si>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</si>
  <si>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</si>
  <si>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</si>
  <si>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</si>
  <si>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</si>
  <si>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</si>
  <si>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</si>
  <si>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</si>
  <si>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</si>
  <si>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</si>
  <si>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</si>
  <si>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</si>
  <si>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</si>
  <si>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</si>
  <si>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</si>
  <si>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</si>
  <si>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</si>
  <si>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</si>
  <si>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</si>
  <si>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</si>
  <si>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</si>
  <si>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</si>
  <si>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</si>
  <si>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</si>
  <si>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</si>
  <si>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</si>
  <si>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</si>
  <si>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</si>
  <si>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</si>
  <si>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</si>
  <si>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</si>
  <si>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</si>
  <si>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</si>
  <si>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</si>
  <si>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</si>
  <si>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</si>
  <si>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</si>
  <si>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</si>
  <si>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</si>
  <si>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</si>
  <si>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</si>
  <si>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</si>
  <si>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</si>
  <si>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</si>
  <si>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</si>
  <si>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</si>
  <si>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</si>
  <si>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</si>
  <si>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</si>
  <si>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</si>
  <si>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</si>
  <si>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</si>
  <si>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</si>
  <si>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</si>
  <si>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</si>
  <si>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</si>
  <si>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</si>
  <si>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</si>
  <si>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</si>
  <si>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</si>
  <si>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</si>
  <si>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</si>
  <si>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</si>
  <si>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</si>
  <si>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</si>
  <si>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</si>
  <si>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</si>
  <si>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</si>
  <si>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</si>
  <si>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</si>
  <si>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</si>
  <si>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</si>
  <si>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</si>
  <si>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</si>
  <si>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</si>
  <si>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</si>
  <si>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</si>
  <si>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</si>
  <si>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</si>
  <si>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</si>
  <si>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</si>
  <si>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</si>
  <si>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</si>
  <si>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</si>
  <si>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</si>
  <si>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</si>
  <si>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</si>
  <si>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</si>
  <si>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</si>
  <si>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</si>
  <si>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</si>
  <si>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</si>
  <si>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</si>
  <si>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</si>
  <si>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</si>
  <si>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</si>
  <si>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</si>
  <si>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</si>
  <si>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</si>
  <si>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</si>
  <si>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</si>
  <si>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</si>
  <si>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</si>
  <si>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</si>
  <si>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</si>
  <si>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</si>
  <si>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</si>
  <si>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</si>
  <si>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</si>
  <si>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</si>
  <si>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</si>
  <si>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</si>
  <si>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</si>
  <si>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</si>
  <si>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</si>
  <si>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</si>
  <si>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</si>
  <si>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</si>
  <si>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</si>
  <si>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</si>
  <si>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</si>
  <si>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</si>
  <si>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</si>
  <si>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</si>
  <si>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</si>
  <si>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</si>
  <si>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</si>
  <si>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</si>
  <si>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</si>
  <si>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</si>
  <si>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</si>
  <si>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</si>
  <si>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</si>
  <si>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</si>
  <si>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</si>
  <si>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</si>
  <si>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</si>
  <si>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</si>
  <si>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</si>
  <si>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</si>
  <si>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</si>
  <si>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</si>
  <si>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</si>
  <si>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</si>
  <si>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</si>
  <si>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</si>
  <si>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</si>
  <si>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</si>
  <si>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</si>
  <si>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</si>
  <si>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</si>
  <si>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</si>
  <si>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</si>
  <si>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</si>
  <si>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</si>
  <si>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</si>
  <si>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</si>
  <si>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</si>
  <si>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</si>
  <si>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</si>
  <si>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</si>
  <si>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</si>
  <si>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</si>
  <si>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</si>
  <si>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</si>
  <si>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</si>
  <si>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</si>
  <si>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</si>
  <si>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</si>
  <si>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</si>
  <si>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</si>
  <si>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</si>
  <si>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</si>
  <si>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</si>
  <si>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</si>
  <si>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</si>
  <si>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</si>
  <si>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</si>
  <si>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</si>
  <si>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</si>
  <si>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</si>
  <si>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</si>
  <si>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</si>
  <si>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</si>
  <si>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</si>
  <si>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</si>
  <si>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</si>
  <si>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</si>
  <si>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</si>
  <si>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</si>
  <si>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</si>
  <si>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</si>
  <si>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</si>
  <si>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</si>
  <si>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</si>
  <si>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</si>
  <si>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</si>
  <si>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</si>
  <si>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</si>
  <si>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</si>
  <si>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</si>
  <si>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</si>
  <si>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</si>
  <si>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</si>
  <si>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</si>
  <si>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</si>
  <si>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</si>
  <si>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</si>
  <si>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</si>
  <si>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</si>
  <si>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</si>
  <si>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</si>
  <si>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</si>
  <si>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</si>
  <si>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</si>
  <si>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</si>
  <si>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</si>
  <si>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</si>
  <si>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</si>
  <si>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</si>
  <si>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</si>
  <si>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</si>
  <si>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</si>
  <si>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</si>
  <si>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</si>
  <si>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</si>
  <si>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</si>
  <si>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</si>
  <si>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</si>
  <si>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</si>
  <si>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</si>
  <si>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</si>
  <si>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</si>
  <si>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</si>
  <si>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</si>
  <si>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</si>
  <si>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</si>
  <si>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</si>
  <si>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</si>
  <si>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</si>
  <si>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</si>
  <si>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</si>
  <si>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</si>
  <si>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</si>
  <si>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</si>
  <si>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</si>
  <si>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</si>
  <si>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</si>
  <si>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</si>
  <si>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</si>
  <si>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</si>
  <si>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</si>
  <si>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</si>
  <si>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</si>
  <si>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</si>
  <si>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</si>
  <si>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</si>
  <si>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</si>
  <si>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</si>
  <si>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</si>
  <si>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</si>
  <si>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</si>
  <si>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</si>
  <si>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</si>
  <si>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</si>
  <si>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</si>
  <si>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</si>
  <si>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</si>
  <si>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</si>
  <si>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</si>
  <si>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</si>
  <si>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</si>
  <si>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</si>
  <si>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</si>
  <si>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</si>
  <si>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</si>
  <si>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</si>
  <si>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</si>
  <si>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</si>
  <si>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</si>
  <si>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</si>
  <si>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</si>
  <si>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</si>
  <si>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</si>
  <si>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</si>
  <si>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</si>
  <si>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</si>
  <si>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</si>
  <si>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</si>
  <si>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</si>
  <si>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</si>
  <si>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</si>
  <si>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</si>
  <si>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</si>
  <si>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</si>
  <si>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</si>
  <si>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</si>
  <si>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</si>
  <si>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</si>
  <si>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</si>
  <si>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</si>
  <si>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</si>
  <si>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</si>
  <si>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</si>
  <si>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</si>
  <si>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</si>
  <si>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</si>
  <si>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</si>
  <si>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</si>
  <si>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</si>
  <si>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</si>
  <si>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</si>
  <si>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</si>
  <si>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</si>
  <si>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</si>
  <si>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</si>
  <si>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</si>
  <si>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</si>
  <si>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</si>
  <si>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</si>
  <si>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</si>
  <si>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</si>
  <si>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</si>
  <si>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</si>
  <si>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</si>
  <si>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</si>
  <si>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</si>
  <si>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</si>
  <si>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</si>
  <si>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</si>
  <si>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</si>
  <si>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</si>
  <si>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</si>
  <si>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</si>
  <si>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</si>
  <si>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</si>
  <si>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</si>
  <si>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</si>
  <si>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</si>
  <si>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</si>
  <si>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</si>
  <si>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</si>
  <si>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</si>
  <si>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</si>
  <si>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</si>
  <si>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</si>
  <si>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</si>
  <si>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</si>
  <si>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</si>
  <si>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</si>
  <si>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</si>
  <si>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</si>
  <si>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</si>
  <si>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</si>
  <si>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</si>
  <si>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</si>
  <si>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</si>
  <si>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</si>
  <si>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</si>
  <si>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</si>
  <si>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</si>
  <si>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</si>
  <si>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</si>
  <si>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</si>
  <si>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</si>
  <si>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</si>
  <si>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</si>
  <si>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</si>
  <si>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</si>
  <si>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</si>
  <si>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</si>
  <si>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</si>
  <si>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</si>
  <si>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</si>
  <si>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</si>
  <si>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</si>
  <si>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</si>
  <si>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</si>
  <si>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</si>
  <si>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</si>
  <si>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</si>
  <si>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</si>
  <si>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</si>
  <si>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</si>
  <si>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</si>
  <si>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</si>
  <si>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</si>
  <si>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</si>
  <si>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</si>
  <si>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</si>
  <si>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</si>
  <si>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</si>
  <si>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</si>
  <si>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</si>
  <si>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</si>
  <si>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</si>
  <si>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</si>
  <si>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</si>
  <si>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</si>
  <si>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</si>
  <si>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</si>
  <si>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</si>
  <si>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</si>
  <si>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</si>
  <si>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</si>
  <si>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</si>
  <si>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</si>
  <si>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</si>
  <si>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</si>
  <si>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</si>
  <si>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</si>
  <si>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</si>
  <si>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</si>
  <si>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</si>
  <si>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</si>
  <si>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</si>
  <si>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</si>
  <si>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</si>
  <si>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</si>
  <si>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</si>
  <si>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</si>
  <si>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</si>
  <si>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</si>
  <si>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</si>
  <si>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</si>
  <si>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</si>
  <si>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</si>
  <si>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</si>
  <si>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</si>
  <si>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</si>
  <si>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</si>
  <si>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</si>
  <si>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</si>
  <si>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</si>
  <si>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</si>
  <si>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</si>
  <si>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</si>
  <si>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</si>
  <si>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</si>
  <si>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</si>
  <si>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</si>
  <si>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</si>
  <si>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</si>
  <si>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</si>
  <si>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</si>
  <si>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</si>
  <si>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</si>
  <si>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</si>
  <si>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</si>
  <si>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</si>
  <si>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</si>
  <si>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</si>
  <si>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</si>
  <si>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</si>
  <si>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</si>
  <si>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</si>
  <si>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</si>
  <si>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</si>
  <si>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</si>
  <si>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</si>
  <si>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</si>
  <si>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</si>
  <si>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</si>
  <si>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</si>
  <si>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</si>
  <si>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</si>
  <si>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</si>
  <si>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</si>
  <si>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</si>
  <si>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</si>
  <si>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</si>
  <si>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</si>
  <si>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</si>
  <si>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</si>
  <si>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</si>
  <si>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</si>
  <si>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</si>
  <si>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</si>
  <si>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</si>
  <si>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</si>
  <si>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</si>
  <si>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</si>
  <si>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</si>
  <si>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</si>
  <si>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</si>
  <si>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</si>
  <si>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</si>
  <si>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</si>
  <si>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</si>
  <si>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</si>
  <si>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</si>
  <si>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</si>
  <si>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</si>
  <si>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</si>
  <si>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</si>
  <si>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</si>
  <si>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</si>
  <si>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</si>
  <si>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</si>
  <si>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</si>
  <si>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</si>
  <si>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</si>
  <si>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</si>
  <si>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</si>
  <si>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</si>
  <si>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</si>
  <si>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</si>
  <si>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</si>
  <si>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</si>
  <si>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</si>
  <si>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</si>
  <si>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</si>
  <si>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</si>
  <si>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</si>
  <si>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</si>
  <si>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</si>
  <si>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</si>
  <si>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</si>
  <si>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</si>
  <si>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</si>
  <si>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</si>
  <si>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</si>
  <si>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</si>
  <si>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</si>
  <si>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</si>
  <si>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</si>
  <si>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</si>
  <si>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</si>
  <si>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</si>
  <si>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</si>
  <si>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</si>
  <si>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</si>
  <si>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</si>
  <si>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</si>
  <si>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</si>
  <si>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</si>
  <si>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</si>
  <si>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</si>
  <si>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</si>
  <si>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</si>
  <si>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</si>
  <si>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</si>
  <si>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</si>
  <si>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</si>
  <si>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</si>
  <si>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</si>
  <si>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</si>
  <si>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</si>
  <si>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</si>
  <si>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</si>
  <si>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</si>
  <si>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</si>
  <si>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</si>
  <si>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</si>
  <si>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</si>
  <si>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</si>
  <si>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</si>
  <si>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</si>
  <si>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</si>
  <si>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</si>
  <si>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</si>
  <si>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</si>
  <si>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</si>
  <si>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</si>
  <si>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</si>
  <si>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</si>
  <si>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</si>
  <si>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</si>
  <si>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</si>
  <si>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</si>
  <si>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</si>
  <si>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</si>
  <si>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</si>
  <si>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</si>
  <si>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</si>
  <si>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</si>
  <si>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</si>
  <si>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</si>
  <si>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</si>
  <si>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</si>
  <si>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</si>
  <si>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</si>
  <si>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</si>
  <si>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</si>
  <si>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</si>
  <si>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</si>
  <si>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</si>
  <si>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</si>
  <si>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</si>
  <si>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</si>
  <si>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</si>
  <si>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</si>
  <si>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</si>
  <si>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</si>
  <si>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</si>
  <si>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</si>
  <si>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</si>
  <si>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</si>
  <si>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</si>
  <si>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</si>
  <si>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</si>
  <si>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</si>
  <si>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</si>
  <si>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</si>
  <si>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</si>
  <si>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</si>
  <si>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</si>
  <si>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</si>
  <si>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</si>
  <si>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</si>
  <si>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</si>
  <si>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</si>
  <si>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</si>
  <si>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</si>
  <si>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</si>
  <si>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</si>
  <si>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</si>
  <si>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</si>
  <si>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</si>
  <si>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</si>
  <si>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</si>
  <si>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</si>
  <si>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</si>
  <si>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</si>
  <si>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</si>
  <si>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</si>
  <si>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</si>
  <si>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</si>
  <si>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</si>
  <si>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</si>
  <si>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</si>
  <si>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</si>
  <si>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</si>
  <si>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</si>
  <si>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</si>
  <si>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</si>
  <si>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</si>
  <si>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</si>
  <si>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</si>
  <si>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</si>
  <si>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</si>
  <si>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</si>
  <si>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</si>
  <si>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</si>
  <si>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</si>
  <si>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</si>
  <si>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</si>
  <si>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</si>
  <si>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</si>
  <si>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</si>
  <si>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</si>
  <si>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</si>
  <si>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</si>
  <si>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</si>
  <si>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</si>
  <si>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</si>
  <si>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</si>
  <si>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</si>
  <si>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</si>
  <si>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</si>
  <si>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</si>
  <si>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</si>
  <si>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</si>
  <si>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</si>
  <si>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</si>
  <si>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</si>
  <si>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</si>
  <si>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</si>
  <si>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</si>
  <si>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</si>
  <si>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</si>
  <si>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</si>
  <si>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</si>
  <si>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</si>
  <si>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</si>
  <si>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</si>
  <si>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</si>
  <si>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</si>
  <si>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</si>
  <si>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</si>
  <si>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</si>
  <si>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</si>
  <si>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</si>
  <si>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</si>
  <si>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</si>
  <si>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</si>
  <si>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</si>
  <si>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</si>
  <si>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</si>
  <si>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</si>
  <si>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</si>
  <si>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</si>
  <si>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</si>
  <si>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</si>
  <si>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</si>
  <si>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</si>
  <si>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</si>
  <si>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</si>
  <si>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</si>
  <si>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</si>
  <si>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</si>
  <si>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</si>
  <si>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</si>
  <si>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</si>
  <si>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</si>
  <si>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</si>
  <si>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</si>
  <si>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</si>
  <si>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</si>
  <si>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</si>
  <si>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</si>
  <si>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</si>
  <si>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</si>
  <si>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</si>
  <si>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</si>
  <si>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</si>
  <si>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</si>
  <si>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</si>
  <si>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</si>
  <si>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</si>
  <si>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</si>
  <si>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</si>
  <si>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</si>
  <si>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</si>
  <si>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</si>
  <si>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</si>
  <si>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</si>
  <si>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</si>
  <si>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</si>
  <si>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</si>
  <si>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</si>
  <si>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</si>
  <si>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</si>
  <si>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</si>
  <si>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</si>
  <si>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</si>
  <si>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</si>
  <si>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</si>
  <si>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</si>
  <si>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</si>
  <si>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</si>
  <si>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</si>
  <si>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</si>
  <si>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</si>
  <si>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</si>
  <si>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</si>
  <si>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</si>
  <si>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</si>
  <si>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</si>
  <si>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</si>
  <si>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</si>
  <si>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</si>
  <si>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</si>
  <si>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</si>
  <si>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</si>
  <si>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</si>
  <si>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</si>
  <si>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</si>
  <si>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</si>
  <si>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</si>
  <si>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</si>
  <si>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</si>
  <si>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</si>
  <si>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</si>
  <si>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</si>
  <si>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</si>
  <si>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</si>
  <si>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</si>
  <si>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</si>
  <si>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</si>
  <si>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</si>
  <si>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</si>
  <si>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</si>
  <si>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</si>
  <si>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</si>
  <si>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</si>
  <si>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</si>
  <si>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</si>
  <si>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</si>
  <si>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</si>
  <si>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</si>
  <si>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</si>
  <si>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</si>
  <si>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</si>
  <si>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</si>
  <si>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</si>
  <si>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</si>
  <si>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</si>
  <si>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</si>
  <si>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</si>
  <si>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</si>
  <si>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</si>
  <si>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</si>
  <si>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</si>
  <si>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</si>
  <si>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</si>
  <si>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</si>
  <si>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</si>
  <si>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</si>
  <si>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</si>
  <si>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</si>
  <si>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</si>
  <si>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</si>
  <si>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</si>
  <si>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</si>
  <si>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</si>
  <si>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</si>
  <si>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</si>
  <si>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</si>
  <si>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</si>
  <si>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</si>
  <si>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</si>
  <si>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</si>
  <si>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</si>
  <si>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</si>
  <si>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</si>
  <si>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</si>
  <si>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</si>
  <si>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</si>
  <si>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</si>
  <si>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</si>
  <si>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</si>
  <si>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</si>
  <si>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</si>
  <si>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</si>
  <si>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</si>
  <si>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</si>
  <si>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</si>
  <si>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</si>
  <si>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</si>
  <si>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</si>
  <si>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</si>
  <si>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</si>
  <si>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</si>
  <si>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</si>
  <si>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</si>
  <si>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</si>
  <si>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</si>
  <si>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</si>
  <si>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</si>
  <si>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</si>
  <si>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</si>
  <si>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</si>
  <si>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</si>
  <si>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</si>
  <si>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</si>
  <si>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</si>
  <si>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</si>
  <si>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</si>
  <si>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</si>
  <si>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</si>
  <si>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</si>
  <si>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</si>
  <si>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</si>
  <si>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</si>
  <si>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</si>
  <si>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</si>
  <si>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</si>
  <si>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</si>
  <si>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</si>
  <si>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</si>
  <si>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</si>
  <si>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</si>
  <si>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</si>
  <si>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</si>
  <si>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</si>
  <si>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</si>
  <si>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</si>
  <si>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</si>
  <si>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</si>
  <si>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</si>
  <si>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</si>
  <si>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</si>
  <si>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</si>
  <si>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</si>
  <si>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</si>
  <si>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</si>
  <si>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</si>
  <si>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</si>
  <si>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</si>
  <si>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</si>
  <si>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</si>
  <si>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</si>
  <si>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</si>
  <si>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</si>
  <si>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</si>
  <si>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</si>
  <si>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</si>
  <si>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</si>
  <si>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</si>
  <si>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</si>
  <si>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</si>
  <si>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</si>
  <si>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</si>
  <si>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</si>
  <si>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</si>
  <si>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</si>
  <si>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</si>
  <si>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</si>
  <si>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</si>
  <si>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</si>
  <si>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</si>
  <si>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</si>
  <si>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</si>
  <si>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</si>
  <si>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</si>
  <si>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</si>
  <si>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</si>
  <si>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</si>
  <si>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</si>
  <si>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</si>
  <si>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</si>
  <si>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</si>
  <si>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</si>
  <si>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</si>
  <si>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</si>
  <si>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</si>
  <si>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</si>
  <si>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</si>
  <si>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</si>
  <si>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</si>
  <si>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</si>
  <si>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</si>
  <si>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</si>
  <si>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</si>
  <si>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</si>
  <si>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</si>
  <si>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</si>
  <si>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</si>
  <si>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</si>
  <si>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</si>
  <si>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</si>
  <si>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</si>
  <si>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</si>
  <si>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</si>
  <si>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</si>
  <si>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</si>
  <si>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</si>
  <si>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</si>
  <si>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</si>
  <si>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</si>
  <si>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</si>
  <si>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</si>
  <si>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</si>
  <si>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</si>
  <si>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</si>
  <si>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</si>
  <si>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</si>
  <si>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</si>
  <si>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</si>
  <si>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</si>
  <si>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</si>
  <si>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</si>
  <si>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</si>
  <si>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</si>
  <si>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</si>
  <si>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</si>
  <si>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</si>
  <si>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</si>
  <si>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</si>
  <si>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</si>
  <si>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</si>
  <si>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</si>
  <si>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</si>
  <si>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</si>
  <si>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</si>
  <si>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</si>
  <si>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</si>
  <si>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</si>
  <si>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</si>
  <si>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</si>
  <si>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</si>
  <si>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</si>
  <si>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</si>
  <si>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</si>
  <si>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</si>
  <si>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</si>
  <si>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</si>
  <si>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</si>
  <si>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</si>
  <si>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</si>
  <si>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</si>
  <si>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</si>
  <si>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</si>
  <si>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</si>
  <si>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</si>
  <si>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</si>
  <si>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</si>
  <si>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</si>
  <si>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</si>
  <si>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</si>
  <si>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</si>
  <si>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</si>
  <si>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</si>
  <si>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</si>
  <si>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</si>
  <si>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</si>
  <si>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</si>
  <si>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</si>
  <si>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</si>
  <si>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</si>
  <si>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</si>
  <si>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</si>
  <si>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</si>
  <si>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</si>
  <si>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</si>
  <si>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</si>
  <si>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</si>
  <si>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</si>
  <si>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</si>
  <si>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</si>
  <si>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</si>
  <si>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</si>
  <si>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</si>
  <si>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</si>
  <si>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</si>
  <si>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</si>
  <si>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</si>
  <si>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</si>
  <si>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</si>
  <si>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</si>
  <si>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</si>
  <si>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</si>
  <si>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</si>
  <si>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</si>
  <si>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</si>
  <si>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</si>
  <si>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</si>
  <si>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</si>
  <si>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</si>
  <si>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</si>
  <si>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</si>
  <si>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</si>
  <si>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</si>
  <si>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</si>
  <si>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</si>
  <si>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</si>
  <si>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</si>
  <si>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</si>
  <si>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</si>
  <si>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</si>
  <si>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</si>
  <si>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</si>
  <si>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</si>
  <si>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</si>
  <si>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</si>
  <si>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</si>
  <si>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</si>
  <si>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</si>
  <si>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</si>
  <si>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</si>
  <si>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</si>
  <si>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</si>
  <si>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</si>
  <si>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</si>
  <si>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</si>
  <si>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</si>
  <si>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</si>
  <si>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</si>
  <si>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</si>
  <si>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</si>
  <si>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</si>
  <si>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</si>
  <si>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</si>
  <si>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</si>
  <si>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</si>
  <si>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</si>
  <si>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</si>
  <si>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</si>
  <si>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</si>
  <si>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</si>
  <si>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</si>
  <si>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</si>
  <si>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</si>
  <si>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</si>
  <si>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</si>
  <si>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</si>
  <si>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</si>
  <si>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</si>
  <si>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</si>
  <si>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</si>
  <si>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</si>
  <si>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</si>
  <si>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</si>
  <si>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</si>
  <si>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</si>
  <si>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</si>
  <si>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</si>
  <si>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</si>
  <si>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</si>
  <si>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</si>
  <si>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</si>
  <si>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</si>
  <si>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</si>
  <si>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</si>
  <si>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</si>
  <si>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</si>
  <si>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</si>
  <si>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</si>
  <si>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</si>
  <si>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</si>
  <si>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</si>
  <si>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</si>
  <si>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</si>
  <si>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</si>
  <si>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</si>
  <si>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</si>
  <si>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</si>
  <si>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</si>
  <si>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</si>
  <si>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</si>
  <si>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</si>
  <si>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</si>
  <si>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</si>
  <si>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</si>
  <si>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</si>
  <si>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</si>
  <si>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</si>
  <si>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</si>
  <si>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</si>
  <si>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</si>
  <si>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</si>
  <si>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</si>
  <si>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</si>
  <si>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</si>
  <si>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</si>
  <si>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</si>
  <si>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</si>
  <si>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</si>
  <si>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</si>
  <si>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</si>
  <si>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</si>
  <si>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</si>
  <si>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</si>
  <si>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</si>
  <si>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</si>
  <si>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</si>
  <si>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</si>
  <si>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</si>
  <si>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</si>
  <si>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</si>
  <si>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</si>
  <si>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</si>
  <si>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</si>
  <si>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</si>
  <si>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</si>
  <si>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</si>
  <si>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</si>
  <si>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</si>
  <si>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</si>
  <si>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</si>
  <si>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</si>
  <si>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</si>
  <si>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</si>
  <si>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</si>
  <si>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</si>
  <si>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</si>
  <si>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</si>
  <si>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</si>
  <si>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</si>
  <si>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</si>
  <si>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</si>
  <si>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</si>
  <si>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</si>
  <si>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</si>
  <si>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</si>
  <si>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</si>
  <si>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</si>
  <si>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</si>
  <si>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</si>
  <si>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</si>
  <si>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</si>
  <si>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</si>
  <si>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</si>
  <si>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</si>
  <si>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</si>
  <si>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</si>
  <si>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</si>
  <si>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</si>
  <si>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</si>
  <si>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</si>
  <si>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</si>
  <si>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</si>
  <si>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</si>
  <si>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</si>
  <si>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</si>
  <si>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</si>
  <si>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</si>
  <si>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</si>
  <si>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</si>
  <si>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</si>
  <si>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</si>
  <si>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</si>
  <si>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</si>
  <si>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</si>
  <si>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</si>
  <si>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</si>
  <si>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</si>
  <si>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</si>
  <si>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</si>
  <si>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</si>
  <si>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</si>
  <si>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</si>
  <si>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</si>
  <si>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</si>
  <si>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</si>
  <si>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</si>
  <si>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</si>
  <si>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</si>
  <si>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</si>
  <si>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</si>
  <si>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</si>
  <si>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</si>
  <si>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</si>
  <si>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</si>
  <si>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</si>
  <si>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</si>
  <si>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</si>
  <si>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</si>
  <si>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</si>
  <si>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</si>
  <si>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</si>
  <si>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</si>
  <si>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</si>
  <si>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</si>
  <si>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</si>
  <si>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</si>
  <si>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</si>
  <si>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</si>
  <si>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</si>
  <si>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</si>
  <si>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</si>
  <si>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</si>
  <si>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</si>
  <si>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</si>
  <si>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</si>
  <si>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</si>
  <si>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</si>
  <si>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</si>
  <si>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</si>
  <si>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</si>
  <si>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</si>
  <si>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</si>
  <si>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</si>
  <si>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</si>
  <si>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</si>
  <si>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</si>
  <si>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</si>
  <si>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</si>
  <si>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</si>
  <si>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</si>
  <si>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</si>
  <si>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</si>
  <si>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</si>
  <si>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</si>
  <si>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</si>
  <si>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</si>
  <si>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</si>
  <si>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</si>
  <si>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</si>
  <si>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</si>
  <si>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</si>
  <si>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</si>
  <si>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</si>
  <si>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</si>
  <si>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</si>
  <si>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</si>
  <si>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</si>
  <si>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</si>
  <si>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</si>
  <si>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</si>
  <si>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</si>
  <si>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</si>
  <si>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</si>
  <si>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</si>
  <si>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</si>
  <si>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</si>
  <si>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</si>
  <si>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</si>
  <si>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</si>
  <si>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</si>
  <si>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</si>
  <si>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</si>
  <si>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</si>
  <si>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</si>
  <si>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</si>
  <si>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</si>
  <si>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</si>
  <si>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</si>
  <si>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</si>
  <si>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</si>
  <si>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</si>
  <si>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</si>
  <si>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</si>
  <si>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</si>
  <si>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</si>
  <si>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</si>
  <si>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</si>
  <si>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</si>
  <si>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</si>
  <si>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</si>
  <si>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</si>
  <si>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</si>
  <si>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</si>
  <si>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</si>
  <si>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</si>
  <si>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</si>
  <si>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</si>
  <si>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</si>
  <si>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</si>
  <si>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</si>
  <si>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</si>
  <si>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</si>
  <si>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</si>
  <si>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</si>
  <si>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</si>
  <si>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</si>
  <si>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</si>
  <si>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</si>
  <si>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</si>
  <si>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</si>
  <si>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</si>
  <si>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</si>
  <si>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</si>
  <si>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</si>
  <si>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</si>
  <si>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</si>
  <si>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</si>
  <si>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</si>
  <si>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</si>
  <si>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</si>
  <si>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</si>
  <si>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</si>
  <si>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</si>
  <si>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</si>
  <si>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</si>
  <si>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</si>
  <si>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</si>
  <si>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</si>
  <si>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</si>
  <si>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</si>
  <si>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</si>
  <si>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</si>
  <si>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</si>
  <si>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</si>
  <si>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</si>
  <si>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</si>
  <si>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</si>
  <si>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</si>
  <si>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</si>
  <si>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</si>
  <si>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</si>
  <si>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</si>
  <si>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</si>
  <si>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</si>
  <si>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</si>
  <si>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</si>
  <si>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</si>
  <si>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</si>
  <si>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</si>
  <si>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</si>
  <si>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</si>
  <si>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</si>
  <si>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</si>
  <si>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</si>
  <si>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</si>
  <si>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</si>
  <si>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</si>
  <si>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</si>
  <si>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</si>
  <si>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</si>
  <si>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</si>
  <si>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</si>
  <si>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</si>
  <si>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</si>
  <si>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</si>
  <si>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</si>
  <si>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</si>
  <si>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</si>
  <si>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</si>
  <si>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</si>
  <si>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</si>
  <si>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</si>
  <si>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</si>
  <si>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</si>
  <si>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</si>
  <si>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</si>
  <si>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</si>
  <si>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</si>
  <si>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</si>
  <si>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</si>
  <si>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</si>
  <si>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</si>
  <si>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</si>
  <si>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</si>
  <si>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</si>
  <si>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</si>
  <si>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</si>
  <si>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</si>
  <si>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</si>
  <si>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</si>
  <si>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</si>
  <si>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</si>
  <si>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</si>
  <si>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</si>
  <si>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</si>
  <si>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</si>
  <si>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</si>
  <si>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</si>
  <si>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</si>
  <si>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</si>
  <si>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</si>
  <si>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</si>
  <si>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</si>
  <si>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</si>
  <si>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</si>
  <si>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</si>
  <si>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</si>
  <si>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</si>
  <si>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</si>
  <si>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</si>
  <si>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</si>
  <si>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</si>
  <si>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</si>
  <si>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</si>
  <si>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</si>
  <si>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</si>
  <si>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</si>
  <si>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</si>
  <si>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</si>
  <si>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</si>
  <si>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</si>
  <si>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</si>
  <si>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</si>
  <si>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</si>
  <si>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</si>
  <si>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</si>
  <si>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</si>
  <si>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</si>
  <si>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</si>
  <si>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</si>
  <si>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</si>
  <si>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</si>
  <si>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</si>
  <si>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</si>
  <si>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</si>
  <si>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</si>
  <si>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</si>
  <si>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</si>
  <si>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</si>
  <si>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</si>
  <si>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</si>
  <si>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</si>
  <si>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</si>
  <si>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</si>
  <si>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</si>
  <si>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</si>
  <si>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</si>
  <si>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</si>
  <si>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</si>
  <si>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</si>
  <si>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</si>
  <si>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</si>
  <si>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</si>
  <si>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</si>
  <si>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</si>
  <si>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</si>
  <si>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</si>
  <si>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</si>
  <si>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</si>
  <si>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</si>
  <si>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</si>
  <si>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</si>
  <si>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</si>
  <si>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</si>
  <si>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</si>
  <si>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</si>
  <si>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</si>
  <si>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</si>
  <si>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</si>
  <si>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</si>
  <si>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</si>
  <si>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</si>
  <si>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</si>
  <si>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</si>
  <si>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</si>
  <si>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</si>
  <si>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</si>
  <si>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</si>
  <si>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</si>
  <si>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</si>
  <si>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</si>
  <si>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</si>
  <si>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</si>
  <si>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</si>
  <si>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</si>
  <si>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</si>
  <si>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</si>
  <si>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</si>
  <si>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</si>
  <si>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</si>
  <si>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</si>
  <si>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</si>
  <si>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</si>
  <si>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</si>
  <si>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</si>
  <si>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</si>
  <si>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</si>
  <si>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</si>
  <si>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</si>
  <si>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</si>
  <si>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</si>
  <si>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</si>
  <si>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</si>
  <si>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</si>
  <si>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</si>
  <si>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</si>
  <si>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</si>
  <si>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</si>
  <si>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</si>
  <si>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</si>
  <si>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</si>
  <si>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</si>
  <si>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</si>
  <si>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</si>
  <si>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</si>
  <si>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</si>
  <si>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</si>
  <si>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</si>
  <si>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</si>
  <si>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</si>
  <si>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</si>
  <si>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</si>
  <si>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</si>
  <si>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</si>
  <si>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</si>
  <si>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</si>
  <si>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</si>
  <si>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</si>
  <si>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</si>
  <si>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</si>
  <si>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</si>
  <si>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</si>
  <si>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</si>
  <si>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</si>
  <si>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</si>
  <si>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</si>
  <si>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</si>
  <si>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</si>
  <si>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</si>
  <si>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</si>
  <si>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</si>
  <si>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</si>
  <si>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</si>
  <si>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</si>
  <si>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</si>
  <si>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</si>
  <si>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</si>
  <si>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</si>
  <si>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</si>
  <si>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</si>
  <si>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</si>
  <si>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</si>
  <si>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</si>
  <si>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</si>
  <si>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</si>
  <si>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</si>
  <si>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</si>
  <si>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</si>
  <si>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</si>
  <si>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</si>
  <si>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</si>
  <si>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</si>
  <si>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</si>
  <si>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</si>
  <si>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</si>
  <si>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</si>
  <si>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</si>
  <si>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</si>
  <si>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</si>
  <si>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</si>
  <si>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</si>
  <si>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</si>
  <si>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</si>
  <si>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</si>
  <si>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</si>
  <si>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</si>
  <si>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</si>
  <si>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</si>
  <si>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</si>
  <si>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</si>
  <si>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</si>
  <si>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</si>
  <si>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</si>
  <si>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</si>
  <si>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</si>
  <si>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</si>
  <si>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</si>
  <si>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</si>
  <si>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</si>
  <si>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</si>
  <si>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</si>
  <si>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</si>
  <si>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</si>
  <si>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</si>
  <si>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</si>
  <si>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</si>
  <si>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</si>
  <si>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</si>
  <si>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</si>
  <si>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</si>
  <si>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</si>
  <si>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</si>
  <si>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</si>
  <si>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</si>
  <si>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</si>
  <si>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</si>
  <si>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</si>
  <si>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</si>
  <si>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</si>
  <si>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</si>
  <si>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</si>
  <si>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</si>
  <si>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</si>
  <si>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</si>
  <si>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</si>
  <si>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</si>
  <si>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</si>
  <si>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</si>
  <si>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</si>
  <si>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</si>
  <si>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</si>
  <si>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</si>
  <si>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</si>
  <si>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</si>
  <si>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</si>
  <si>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</si>
  <si>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</si>
  <si>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</si>
  <si>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</si>
  <si>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</si>
  <si>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</si>
  <si>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</si>
  <si>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</si>
  <si>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</si>
  <si>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</si>
  <si>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</si>
  <si>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</si>
  <si>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</si>
  <si>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</si>
  <si>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</si>
  <si>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</si>
  <si>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</si>
  <si>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</si>
  <si>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</si>
  <si>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</si>
  <si>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</si>
  <si>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</si>
  <si>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</si>
  <si>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</si>
  <si>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</si>
  <si>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</si>
  <si>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</si>
  <si>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</si>
  <si>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</si>
  <si>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</si>
  <si>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</si>
  <si>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</si>
  <si>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</si>
  <si>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</si>
  <si>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</si>
  <si>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</si>
  <si>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</si>
  <si>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</si>
  <si>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</si>
  <si>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</si>
  <si>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</si>
  <si>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</si>
  <si>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</si>
  <si>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</si>
  <si>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</si>
  <si>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</si>
  <si>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</si>
  <si>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</si>
  <si>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</si>
  <si>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</si>
  <si>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</si>
  <si>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</si>
  <si>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</si>
  <si>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</si>
  <si>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</si>
  <si>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</si>
  <si>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</si>
  <si>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</si>
  <si>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</si>
  <si>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</si>
  <si>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</si>
  <si>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</si>
  <si>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</si>
  <si>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</si>
  <si>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</si>
  <si>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</si>
  <si>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</si>
  <si>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</si>
  <si>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</si>
  <si>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</si>
  <si>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</si>
  <si>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</si>
  <si>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</si>
  <si>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</si>
  <si>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</si>
  <si>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</si>
  <si>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</si>
  <si>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</si>
  <si>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</si>
  <si>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</si>
  <si>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</si>
  <si>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</si>
  <si>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</si>
  <si>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</si>
  <si>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</si>
  <si>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</si>
  <si>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</si>
  <si>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</si>
  <si>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</si>
  <si>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</si>
  <si>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</si>
  <si>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</si>
  <si>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</si>
  <si>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</si>
  <si>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</si>
  <si>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</si>
  <si>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</si>
  <si>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</si>
  <si>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</si>
  <si>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</si>
  <si>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</si>
  <si>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</si>
  <si>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</si>
  <si>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</si>
  <si>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</si>
  <si>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</si>
  <si>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</si>
  <si>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</si>
  <si>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</si>
  <si>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</si>
  <si>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</si>
  <si>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</si>
  <si>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</si>
  <si>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</si>
  <si>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</si>
  <si>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</si>
  <si>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</si>
  <si>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</si>
  <si>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</si>
  <si>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</si>
  <si>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</si>
  <si>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</si>
  <si>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</si>
  <si>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</si>
  <si>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</si>
  <si>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</si>
  <si>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</si>
  <si>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</si>
  <si>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</si>
  <si>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</si>
  <si>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</si>
  <si>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</si>
  <si>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</si>
  <si>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</si>
  <si>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</si>
  <si>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</si>
  <si>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</si>
  <si>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</si>
  <si>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</si>
  <si>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</si>
  <si>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</si>
  <si>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</si>
  <si>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</si>
  <si>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</si>
  <si>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</si>
  <si>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</si>
  <si>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</si>
  <si>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</si>
  <si>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</si>
  <si>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</si>
  <si>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</si>
  <si>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</si>
  <si>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</si>
  <si>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</si>
  <si>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</si>
  <si>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</si>
  <si>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</si>
  <si>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</si>
  <si>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</si>
  <si>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</si>
  <si>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</si>
  <si>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</si>
  <si>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</si>
  <si>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</si>
  <si>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</si>
  <si>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</si>
  <si>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</si>
  <si>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</si>
  <si>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</si>
  <si>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</si>
  <si>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</si>
  <si>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</si>
  <si>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</si>
  <si>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</si>
  <si>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</si>
  <si>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</si>
  <si>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</si>
  <si>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</si>
  <si>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</si>
  <si>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</si>
  <si>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</si>
  <si>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</si>
  <si>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</si>
  <si>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</si>
  <si>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</si>
  <si>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</si>
  <si>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</si>
  <si>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</si>
  <si>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</si>
  <si>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</si>
  <si>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</si>
  <si>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</si>
  <si>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</si>
  <si>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</si>
  <si>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</si>
  <si>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</si>
  <si>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</si>
  <si>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</si>
  <si>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</si>
  <si>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</si>
  <si>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</si>
  <si>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</si>
  <si>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</si>
  <si>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</si>
  <si>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</si>
  <si>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</si>
  <si>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</si>
  <si>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</si>
  <si>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</si>
  <si>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</si>
  <si>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</si>
  <si>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</si>
  <si>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</si>
  <si>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</si>
  <si>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</si>
  <si>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</si>
  <si>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</si>
  <si>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</si>
  <si>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</si>
  <si>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</si>
  <si>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</si>
  <si>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</si>
  <si>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</si>
  <si>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</si>
  <si>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</si>
  <si>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</si>
  <si>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</si>
  <si>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</si>
  <si>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</si>
  <si>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</si>
  <si>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</si>
  <si>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</si>
  <si>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</si>
  <si>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</si>
  <si>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</si>
  <si>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</si>
  <si>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</si>
  <si>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</si>
  <si>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</si>
  <si>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</si>
  <si>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</si>
  <si>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</si>
  <si>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</si>
  <si>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</si>
  <si>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</si>
  <si>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</si>
  <si>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</si>
  <si>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</si>
  <si>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</si>
  <si>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</si>
  <si>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</si>
  <si>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</si>
  <si>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</si>
  <si>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</si>
  <si>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</si>
  <si>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</si>
  <si>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</si>
  <si>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</si>
  <si>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</si>
  <si>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</si>
  <si>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</si>
  <si>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</si>
  <si>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</si>
  <si>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</si>
  <si>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</si>
  <si>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</si>
  <si>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</si>
  <si>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</si>
  <si>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</si>
  <si>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</si>
  <si>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</si>
  <si>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</si>
  <si>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</si>
  <si>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</si>
  <si>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</si>
  <si>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</si>
  <si>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</si>
  <si>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</si>
  <si>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</si>
  <si>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</si>
  <si>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</si>
  <si>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</si>
  <si>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</si>
  <si>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</si>
  <si>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</si>
  <si>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</si>
  <si>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</si>
  <si>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</si>
  <si>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</si>
  <si>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</si>
  <si>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</si>
  <si>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</si>
  <si>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</si>
  <si>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</si>
  <si>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</si>
  <si>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</si>
  <si>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</si>
  <si>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</si>
  <si>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</si>
  <si>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</si>
  <si>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</si>
  <si>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</si>
  <si>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</si>
  <si>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</si>
  <si>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</si>
  <si>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</si>
  <si>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</si>
  <si>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</si>
  <si>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</si>
  <si>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</si>
  <si>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</si>
  <si>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</si>
  <si>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</si>
  <si>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</si>
  <si>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</si>
  <si>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</si>
  <si>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</si>
  <si>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</si>
  <si>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</si>
  <si>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</si>
  <si>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</si>
  <si>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</si>
  <si>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</si>
  <si>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</si>
  <si>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</si>
  <si>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</si>
  <si>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</si>
  <si>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</si>
  <si>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</si>
  <si>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</si>
  <si>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</si>
  <si>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</si>
  <si>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</si>
  <si>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</si>
  <si>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</si>
  <si>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</si>
  <si>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</si>
  <si>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</si>
  <si>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</si>
  <si>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</si>
  <si>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</si>
  <si>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</si>
  <si>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</si>
  <si>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</si>
  <si>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</si>
  <si>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</si>
  <si>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</si>
  <si>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</si>
  <si>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</si>
  <si>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</si>
  <si>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</si>
  <si>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</si>
  <si>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</si>
  <si>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</si>
  <si>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</si>
  <si>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</si>
  <si>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</si>
  <si>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</si>
  <si>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</si>
  <si>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</si>
  <si>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</si>
  <si>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</si>
  <si>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</si>
  <si>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</si>
  <si>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</si>
  <si>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</si>
  <si>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</si>
  <si>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</si>
  <si>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</si>
  <si>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</si>
  <si>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</si>
  <si>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</si>
  <si>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</si>
  <si>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</si>
  <si>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</si>
  <si>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</si>
  <si>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</si>
  <si>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</si>
  <si>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</si>
  <si>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</si>
  <si>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</si>
  <si>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</si>
  <si>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</si>
  <si>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</si>
  <si>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</si>
  <si>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</si>
  <si>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</si>
  <si>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</si>
  <si>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</si>
  <si>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</si>
  <si>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</si>
  <si>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</si>
  <si>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</si>
  <si>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</si>
  <si>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</si>
  <si>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</si>
  <si>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</si>
  <si>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</si>
  <si>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</si>
  <si>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</si>
  <si>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</si>
  <si>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</si>
  <si>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</si>
  <si>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</si>
  <si>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</si>
  <si>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</si>
  <si>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</si>
  <si>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</si>
  <si>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</si>
  <si>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</si>
  <si>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</si>
  <si>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</si>
  <si>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</si>
  <si>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</si>
  <si>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</si>
  <si>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</si>
  <si>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</si>
  <si>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</si>
  <si>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</si>
  <si>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</si>
  <si>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</si>
  <si>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</si>
  <si>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</si>
  <si>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</si>
  <si>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</si>
  <si>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</si>
  <si>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</si>
  <si>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</si>
  <si>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</si>
  <si>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</si>
  <si>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</si>
  <si>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</si>
  <si>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</si>
  <si>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</si>
  <si>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</si>
  <si>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</si>
  <si>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</si>
  <si>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</si>
  <si>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</si>
  <si>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</si>
  <si>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</si>
  <si>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</si>
  <si>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</si>
  <si>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</si>
  <si>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</si>
  <si>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</si>
  <si>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</si>
  <si>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</si>
  <si>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</si>
  <si>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</si>
  <si>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</si>
  <si>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</si>
  <si>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</si>
  <si>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</si>
  <si>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</si>
  <si>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</si>
  <si>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</si>
  <si>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</si>
  <si>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</si>
  <si>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</si>
  <si>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</si>
  <si>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</si>
  <si>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</si>
  <si>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</si>
  <si>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</si>
  <si>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</si>
  <si>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</si>
  <si>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</si>
  <si>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</si>
  <si>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</si>
  <si>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</si>
  <si>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</si>
  <si>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</si>
  <si>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</si>
  <si>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</si>
  <si>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</si>
  <si>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</si>
  <si>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</si>
  <si>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</si>
  <si>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</si>
  <si>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</si>
  <si>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</si>
  <si>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</si>
  <si>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</si>
  <si>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</si>
  <si>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</si>
  <si>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</si>
  <si>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</si>
  <si>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</si>
  <si>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</si>
  <si>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</si>
  <si>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</si>
  <si>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</si>
  <si>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</si>
  <si>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</si>
  <si>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</si>
  <si>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</si>
  <si>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</si>
  <si>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</si>
  <si>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</si>
  <si>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</si>
  <si>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</si>
  <si>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</si>
  <si>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</si>
  <si>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</si>
  <si>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</si>
  <si>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</si>
  <si>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</si>
  <si>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</si>
  <si>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</si>
  <si>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</si>
  <si>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</si>
  <si>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</si>
  <si>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</si>
  <si>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</si>
  <si>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</si>
  <si>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</si>
  <si>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</si>
  <si>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</si>
  <si>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</si>
  <si>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</si>
  <si>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</si>
  <si>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</si>
  <si>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</si>
  <si>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</si>
  <si>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</si>
  <si>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</si>
  <si>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</si>
  <si>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</si>
  <si>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</si>
  <si>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</si>
  <si>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</si>
  <si>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</si>
  <si>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</si>
  <si>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</si>
  <si>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</si>
  <si>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</si>
  <si>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</si>
  <si>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</si>
  <si>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</si>
  <si>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</si>
  <si>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</si>
  <si>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</si>
  <si>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</si>
  <si>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</si>
  <si>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</si>
  <si>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</si>
  <si>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</si>
  <si>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</si>
  <si>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</si>
  <si>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</si>
  <si>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</si>
  <si>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</si>
  <si>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</si>
  <si>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</si>
  <si>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</si>
  <si>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</si>
  <si>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</si>
  <si>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</si>
  <si>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</si>
  <si>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</si>
  <si>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</si>
  <si>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</si>
  <si>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</si>
  <si>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</si>
  <si>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</si>
  <si>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</si>
  <si>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</si>
  <si>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</si>
  <si>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</si>
  <si>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</si>
  <si>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</si>
  <si>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</si>
  <si>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</si>
  <si>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</si>
  <si>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</si>
  <si>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</si>
  <si>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</si>
  <si>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</si>
  <si>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</si>
  <si>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</si>
  <si>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</si>
  <si>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</si>
  <si>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</si>
  <si>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</si>
  <si>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</si>
  <si>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</si>
  <si>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</si>
  <si>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</si>
  <si>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</si>
  <si>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</si>
  <si>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</si>
  <si>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</si>
  <si>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</si>
  <si>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</si>
  <si>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</si>
  <si>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</si>
  <si>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</si>
  <si>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</si>
  <si>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</si>
  <si>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</si>
  <si>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</si>
  <si>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</si>
  <si>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</si>
  <si>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</si>
  <si>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</si>
  <si>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</si>
  <si>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</si>
  <si>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</si>
  <si>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</si>
  <si>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</si>
  <si>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</si>
  <si>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</si>
  <si>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</si>
  <si>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</si>
  <si>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</si>
  <si>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</si>
  <si>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</si>
  <si>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</si>
  <si>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</si>
  <si>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</si>
  <si>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</si>
  <si>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</si>
  <si>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</si>
  <si>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</si>
  <si>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</si>
  <si>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</si>
  <si>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</si>
  <si>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</si>
  <si>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</si>
  <si>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</si>
  <si>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</si>
  <si>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</si>
  <si>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</si>
  <si>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</si>
  <si>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</si>
  <si>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</si>
  <si>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</si>
  <si>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</si>
  <si>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</si>
  <si>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</si>
  <si>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</si>
  <si>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</si>
  <si>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</si>
  <si>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</si>
  <si>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</si>
  <si>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</si>
  <si>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</si>
  <si>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</si>
  <si>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</si>
  <si>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</si>
  <si>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</si>
  <si>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</si>
  <si>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</si>
  <si>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</si>
  <si>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</si>
  <si>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</si>
  <si>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</si>
  <si>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</si>
  <si>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</si>
  <si>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</si>
  <si>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</si>
  <si>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</si>
  <si>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</si>
  <si>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</si>
  <si>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</si>
  <si>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</si>
  <si>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</si>
  <si>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</si>
  <si>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</si>
  <si>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</si>
  <si>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</si>
  <si>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</si>
  <si>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</si>
  <si>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</si>
  <si>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</si>
  <si>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</si>
  <si>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</si>
  <si>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</si>
  <si>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</si>
  <si>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</si>
  <si>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</si>
  <si>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</si>
  <si>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</si>
  <si>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</si>
  <si>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</si>
  <si>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</si>
  <si>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</si>
  <si>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</si>
  <si>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</si>
  <si>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</si>
  <si>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</si>
  <si>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</si>
  <si>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</si>
  <si>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</si>
  <si>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</si>
  <si>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</si>
  <si>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</si>
  <si>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</si>
  <si>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</si>
  <si>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</si>
  <si>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</si>
  <si>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</si>
  <si>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</si>
  <si>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</si>
  <si>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</si>
  <si>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</si>
  <si>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</si>
  <si>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</si>
  <si>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</si>
  <si>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</si>
  <si>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</si>
  <si>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</si>
  <si>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</si>
  <si>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</si>
  <si>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</si>
  <si>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</si>
  <si>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</si>
  <si>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</si>
  <si>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</si>
  <si>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</si>
  <si>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</si>
  <si>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</si>
  <si>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</si>
  <si>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</si>
  <si>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</si>
  <si>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</si>
  <si>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</si>
  <si>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</si>
  <si>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</si>
  <si>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</si>
  <si>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</si>
  <si>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</si>
  <si>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</si>
  <si>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</si>
  <si>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</si>
  <si>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</si>
  <si>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</si>
  <si>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</si>
  <si>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</si>
  <si>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</si>
  <si>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</si>
  <si>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</si>
  <si>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</si>
  <si>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</si>
  <si>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</si>
  <si>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</si>
  <si>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</si>
  <si>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</si>
  <si>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</si>
  <si>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</si>
  <si>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</si>
  <si>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</si>
  <si>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</si>
  <si>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</si>
  <si>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</si>
  <si>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</si>
  <si>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</si>
  <si>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</si>
  <si>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</si>
  <si>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</si>
  <si>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</si>
  <si>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</si>
  <si>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</si>
  <si>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</si>
  <si>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</si>
  <si>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</si>
  <si>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</si>
  <si>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</si>
  <si>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</si>
  <si>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</si>
  <si>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</si>
  <si>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</si>
  <si>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</si>
  <si>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</si>
  <si>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</si>
  <si>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</si>
  <si>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</si>
  <si>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</si>
  <si>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</si>
  <si>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</si>
  <si>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</si>
  <si>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</si>
  <si>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</si>
  <si>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</si>
  <si>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</si>
  <si>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</si>
  <si>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</si>
  <si>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</si>
  <si>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</si>
  <si>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</si>
  <si>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</si>
  <si>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</si>
  <si>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</si>
  <si>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</si>
  <si>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</si>
  <si>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</si>
  <si>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</si>
  <si>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</si>
  <si>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</si>
  <si>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</si>
  <si>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</si>
  <si>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</si>
  <si>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</si>
  <si>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</si>
  <si>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</si>
  <si>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</si>
  <si>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</si>
  <si>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</si>
  <si>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</si>
  <si>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</si>
  <si>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</si>
  <si>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</si>
  <si>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</si>
  <si>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</si>
  <si>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</si>
  <si>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</si>
  <si>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</si>
  <si>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</si>
  <si>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</si>
  <si>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</si>
  <si>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</si>
  <si>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</si>
  <si>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</si>
  <si>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</si>
  <si>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</si>
  <si>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</si>
  <si>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</si>
  <si>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</si>
  <si>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</si>
  <si>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</si>
  <si>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</si>
  <si>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</si>
  <si>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</si>
  <si>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</si>
  <si>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</si>
  <si>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</si>
  <si>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</si>
  <si>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</si>
  <si>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</si>
  <si>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</si>
  <si>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</si>
  <si>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</si>
  <si>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</si>
  <si>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</si>
  <si>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</si>
  <si>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</si>
  <si>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</si>
  <si>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</si>
  <si>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</si>
  <si>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</si>
  <si>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</si>
  <si>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</si>
  <si>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</si>
  <si>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</si>
  <si>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</si>
  <si>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</si>
  <si>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</si>
  <si>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</si>
  <si>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</si>
  <si>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</si>
  <si>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</si>
  <si>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</si>
  <si>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</si>
  <si>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</si>
  <si>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</si>
  <si>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</si>
  <si>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</si>
  <si>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</si>
  <si>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</si>
  <si>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</si>
  <si>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</si>
  <si>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</si>
  <si>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</si>
  <si>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</si>
  <si>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</si>
  <si>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</si>
  <si>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</si>
  <si>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</si>
  <si>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</si>
  <si>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</si>
  <si>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</si>
  <si>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</si>
  <si>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</si>
  <si>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</si>
  <si>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</si>
  <si>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</si>
  <si>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</si>
  <si>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</si>
  <si>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</si>
  <si>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</si>
  <si>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</si>
  <si>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</si>
  <si>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</si>
  <si>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</si>
  <si>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</si>
  <si>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</si>
  <si>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</si>
  <si>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</si>
  <si>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</si>
  <si>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</si>
  <si>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</si>
  <si>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</si>
  <si>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</si>
  <si>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</si>
  <si>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</si>
  <si>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</si>
  <si>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</si>
  <si>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</si>
  <si>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</si>
  <si>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</si>
  <si>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</si>
  <si>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</si>
  <si>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</si>
  <si>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</si>
  <si>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</si>
  <si>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</si>
  <si>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</si>
  <si>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</si>
  <si>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</si>
  <si>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</si>
  <si>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</si>
  <si>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</si>
  <si>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</si>
  <si>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</si>
  <si>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</si>
  <si>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</si>
  <si>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</si>
  <si>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</si>
  <si>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</si>
  <si>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</si>
  <si>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</si>
  <si>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</si>
  <si>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</si>
  <si>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</si>
  <si>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</si>
  <si>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</si>
  <si>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</si>
  <si>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</si>
  <si>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</si>
  <si>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</si>
  <si>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</si>
  <si>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</si>
  <si>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</si>
  <si>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</si>
  <si>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</si>
  <si>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</si>
  <si>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</si>
  <si>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</si>
  <si>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</si>
  <si>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</si>
  <si>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</si>
  <si>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</si>
  <si>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</si>
  <si>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</si>
  <si>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</si>
  <si>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</si>
  <si>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</si>
  <si>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</si>
  <si>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</si>
  <si>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</si>
  <si>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</si>
  <si>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</si>
  <si>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</si>
  <si>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</si>
  <si>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</si>
  <si>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</si>
  <si>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</si>
  <si>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</si>
  <si>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</si>
  <si>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</si>
  <si>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</si>
  <si>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</si>
  <si>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</si>
  <si>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</si>
  <si>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</si>
  <si>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</si>
  <si>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</si>
  <si>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</si>
  <si>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</si>
  <si>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</si>
  <si>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</si>
  <si>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</si>
  <si>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</si>
  <si>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</si>
  <si>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</si>
  <si>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</si>
  <si>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</si>
  <si>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</si>
  <si>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</si>
  <si>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</si>
  <si>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</si>
  <si>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</si>
  <si>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</si>
  <si>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</si>
  <si>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</si>
  <si>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</si>
  <si>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</si>
  <si>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</si>
  <si>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</si>
  <si>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</si>
  <si>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</si>
  <si>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</si>
  <si>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</si>
  <si>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</si>
  <si>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</si>
  <si>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</si>
  <si>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</si>
  <si>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</si>
  <si>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</si>
  <si>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</si>
  <si>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</si>
  <si>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</si>
  <si>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</si>
  <si>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</si>
  <si>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</si>
  <si>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</si>
  <si>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</si>
  <si>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</si>
  <si>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</si>
  <si>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</si>
  <si>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</si>
  <si>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</si>
  <si>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</si>
  <si>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</si>
  <si>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</si>
  <si>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</si>
  <si>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</si>
  <si>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</si>
  <si>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</si>
  <si>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</si>
  <si>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</si>
  <si>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</si>
  <si>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</si>
  <si>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</si>
  <si>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</si>
  <si>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</si>
  <si>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</si>
  <si>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</si>
  <si>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</si>
  <si>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</si>
  <si>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</si>
  <si>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</si>
  <si>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</si>
  <si>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</si>
  <si>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</si>
  <si>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</si>
  <si>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</si>
  <si>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</si>
  <si>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</si>
  <si>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</si>
  <si>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</si>
  <si>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</si>
  <si>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</si>
  <si>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</si>
  <si>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</si>
  <si>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</si>
  <si>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</si>
  <si>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</si>
  <si>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</si>
  <si>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</si>
  <si>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</si>
  <si>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</si>
  <si>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</si>
  <si>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</si>
  <si>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</si>
  <si>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</si>
  <si>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</si>
  <si>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</si>
  <si>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</si>
  <si>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</si>
  <si>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</si>
  <si>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</si>
  <si>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</si>
  <si>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</si>
  <si>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</si>
  <si>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</si>
  <si>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</si>
  <si>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</si>
  <si>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</si>
  <si>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</si>
  <si>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</si>
  <si>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</si>
  <si>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</si>
  <si>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</si>
  <si>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</si>
  <si>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</si>
  <si>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</si>
  <si>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</si>
  <si>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</si>
  <si>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</si>
  <si>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</si>
  <si>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</si>
  <si>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</si>
  <si>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</si>
  <si>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</si>
  <si>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</si>
  <si>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</si>
  <si>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</si>
  <si>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</si>
  <si>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</si>
  <si>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</si>
  <si>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</si>
  <si>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</si>
  <si>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</si>
  <si>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</si>
  <si>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</si>
  <si>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</si>
  <si>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</si>
  <si>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</si>
  <si>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</si>
  <si>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</si>
  <si>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</si>
  <si>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</si>
  <si>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</si>
  <si>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</si>
  <si>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</si>
  <si>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</si>
  <si>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</si>
  <si>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</si>
  <si>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</si>
  <si>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</si>
  <si>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</si>
  <si>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</si>
  <si>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</si>
  <si>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</si>
  <si>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</si>
  <si>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</si>
  <si>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</si>
  <si>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</si>
  <si>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</si>
  <si>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</si>
  <si>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</si>
  <si>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</si>
  <si>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</si>
  <si>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</si>
  <si>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</si>
  <si>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</si>
  <si>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</si>
  <si>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</si>
  <si>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</si>
  <si>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</si>
  <si>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</si>
  <si>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</si>
  <si>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</si>
  <si>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</si>
  <si>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</si>
  <si>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</si>
  <si>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</si>
  <si>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</si>
  <si>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</si>
  <si>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</si>
  <si>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</si>
  <si>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</si>
  <si>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</si>
  <si>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</si>
  <si>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</si>
  <si>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</si>
  <si>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</si>
  <si>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</si>
  <si>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</si>
  <si>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</si>
  <si>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</si>
  <si>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</si>
  <si>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</si>
  <si>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</si>
  <si>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</si>
  <si>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</si>
  <si>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</si>
  <si>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</si>
  <si>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</si>
  <si>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</si>
  <si>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</si>
  <si>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</si>
  <si>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</si>
  <si>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</si>
  <si>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</si>
  <si>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</si>
  <si>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</si>
  <si>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</si>
  <si>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</si>
  <si>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</si>
  <si>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</si>
  <si>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</si>
  <si>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</si>
  <si>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</si>
  <si>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</si>
  <si>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</si>
  <si>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</si>
  <si>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</si>
  <si>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</si>
  <si>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</si>
  <si>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</si>
  <si>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</si>
  <si>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</si>
  <si>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</si>
  <si>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</si>
  <si>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</si>
  <si>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</si>
  <si>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</si>
  <si>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</si>
  <si>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</si>
  <si>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</si>
  <si>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</si>
  <si>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</si>
  <si>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</si>
  <si>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</si>
  <si>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</si>
  <si>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</si>
  <si>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</si>
  <si>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</si>
  <si>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</si>
  <si>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</si>
  <si>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</si>
  <si>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</si>
  <si>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</si>
  <si>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</si>
  <si>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</si>
  <si>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</si>
  <si>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</si>
  <si>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</si>
  <si>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</si>
  <si>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</si>
  <si>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</si>
  <si>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</si>
  <si>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</si>
  <si>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</si>
  <si>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</si>
  <si>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</si>
  <si>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</si>
  <si>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</si>
  <si>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</si>
  <si>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</si>
  <si>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</si>
  <si>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</si>
  <si>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</si>
  <si>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</si>
  <si>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</si>
  <si>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</si>
  <si>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</si>
  <si>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</si>
  <si>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</si>
  <si>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</si>
  <si>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</si>
  <si>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</si>
  <si>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</si>
  <si>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</si>
  <si>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</si>
  <si>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</si>
  <si>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</si>
  <si>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</si>
  <si>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</si>
  <si>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</si>
  <si>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</si>
  <si>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</si>
  <si>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</si>
  <si>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</si>
  <si>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</si>
  <si>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</si>
  <si>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</si>
  <si>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</si>
  <si>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</si>
  <si>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</si>
  <si>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</si>
  <si>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</si>
  <si>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</si>
  <si>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</si>
  <si>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</si>
  <si>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</si>
  <si>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</si>
  <si>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</si>
  <si>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</si>
  <si>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</si>
  <si>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</si>
  <si>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</si>
  <si>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</si>
  <si>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</si>
  <si>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</si>
  <si>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</si>
  <si>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</si>
  <si>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</si>
  <si>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</si>
  <si>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</si>
  <si>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</si>
  <si>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</si>
  <si>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</si>
  <si>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</si>
  <si>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</si>
  <si>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</si>
  <si>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</si>
  <si>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</si>
  <si>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</si>
  <si>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</si>
  <si>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</si>
  <si>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</si>
  <si>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</si>
  <si>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</si>
  <si>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</si>
  <si>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</si>
  <si>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</si>
  <si>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</si>
  <si>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</si>
  <si>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</si>
  <si>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</si>
  <si>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</si>
  <si>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</si>
  <si>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</si>
  <si>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</si>
  <si>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</si>
  <si>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</si>
  <si>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</si>
  <si>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</si>
  <si>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</si>
  <si>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</si>
  <si>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</si>
  <si>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</si>
  <si>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</si>
  <si>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</si>
  <si>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</si>
  <si>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</si>
  <si>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</si>
  <si>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</si>
  <si>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</si>
  <si>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</si>
  <si>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</si>
  <si>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</si>
  <si>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</si>
  <si>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</si>
  <si>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</si>
  <si>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</si>
  <si>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</si>
  <si>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</si>
  <si>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</si>
  <si>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</si>
  <si>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</si>
  <si>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</si>
  <si>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</si>
  <si>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</si>
  <si>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</si>
  <si>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</si>
  <si>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</si>
  <si>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</si>
  <si>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</si>
  <si>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</si>
  <si>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</si>
  <si>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</si>
  <si>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</si>
  <si>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</si>
  <si>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</si>
  <si>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</si>
  <si>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</si>
  <si>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</si>
  <si>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</si>
  <si>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</si>
  <si>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</si>
  <si>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</si>
  <si>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</si>
  <si>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</si>
  <si>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</si>
  <si>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</si>
  <si>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</si>
  <si>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</si>
  <si>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</si>
  <si>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</si>
  <si>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</si>
  <si>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</si>
  <si>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</si>
  <si>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</si>
  <si>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</si>
  <si>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</si>
  <si>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</si>
  <si>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</si>
  <si>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</si>
  <si>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</si>
  <si>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</si>
  <si>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</si>
  <si>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</si>
  <si>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</si>
  <si>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</si>
  <si>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</si>
  <si>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</si>
  <si>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</si>
  <si>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</si>
  <si>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</si>
  <si>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</si>
  <si>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</si>
  <si>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</si>
  <si>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</si>
  <si>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</si>
  <si>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</si>
  <si>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</si>
  <si>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</si>
  <si>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</si>
  <si>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</si>
  <si>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</si>
  <si>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</si>
  <si>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</si>
  <si>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</si>
  <si>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</si>
  <si>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</si>
  <si>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</si>
  <si>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</si>
  <si>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</si>
  <si>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</si>
  <si>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</si>
  <si>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</si>
  <si>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</si>
  <si>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</si>
  <si>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</si>
  <si>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</si>
  <si>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</si>
  <si>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</si>
  <si>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</si>
  <si>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</si>
  <si>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</si>
  <si>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</si>
  <si>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</si>
  <si>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</si>
  <si>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</si>
  <si>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</si>
  <si>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</si>
  <si>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</si>
  <si>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</si>
  <si>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</si>
  <si>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</si>
  <si>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</si>
  <si>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</si>
  <si>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</si>
  <si>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</si>
  <si>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</si>
  <si>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</si>
  <si>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</si>
  <si>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</si>
  <si>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</si>
  <si>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</si>
  <si>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</si>
  <si>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</si>
  <si>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</si>
  <si>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</si>
  <si>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</si>
  <si>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</si>
  <si>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</si>
  <si>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</si>
  <si>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</si>
  <si>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</si>
  <si>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</si>
  <si>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</si>
  <si>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</si>
  <si>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</si>
  <si>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</si>
  <si>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</si>
  <si>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</si>
  <si>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</si>
  <si>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</si>
  <si>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</si>
  <si>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</si>
  <si>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</si>
  <si>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</si>
  <si>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</si>
  <si>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</si>
  <si>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</si>
  <si>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</si>
  <si>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</si>
  <si>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</si>
  <si>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</si>
  <si>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</si>
  <si>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</si>
  <si>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</si>
  <si>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</si>
  <si>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</si>
  <si>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</si>
  <si>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</si>
  <si>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</si>
  <si>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</si>
  <si>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</si>
  <si>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</si>
  <si>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</si>
  <si>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</si>
  <si>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</si>
  <si>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</si>
  <si>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</si>
  <si>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</si>
  <si>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</si>
  <si>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</si>
  <si>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</si>
  <si>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</si>
  <si>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</si>
  <si>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</si>
  <si>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</si>
  <si>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</si>
  <si>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</si>
  <si>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</si>
  <si>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</si>
  <si>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</si>
  <si>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</si>
  <si>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</si>
  <si>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</si>
  <si>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</si>
  <si>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</si>
  <si>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</si>
  <si>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</si>
  <si>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</si>
  <si>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</si>
  <si>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</si>
  <si>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</si>
  <si>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</si>
  <si>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</si>
  <si>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</si>
  <si>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</si>
  <si>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</si>
  <si>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</si>
  <si>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</si>
  <si>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</si>
  <si>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</si>
  <si>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</si>
  <si>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</si>
  <si>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</si>
  <si>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</si>
  <si>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</si>
  <si>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</si>
  <si>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</si>
  <si>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</si>
  <si>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</si>
  <si>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</si>
  <si>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</si>
  <si>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</si>
  <si>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</si>
  <si>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</si>
  <si>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</si>
  <si>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</si>
  <si>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</si>
  <si>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</si>
  <si>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</si>
  <si>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</si>
  <si>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</si>
  <si>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</si>
  <si>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</si>
  <si>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</si>
  <si>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</si>
  <si>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</si>
  <si>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</si>
  <si>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</si>
  <si>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</si>
  <si>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</si>
  <si>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</si>
  <si>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</si>
  <si>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</si>
  <si>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</si>
  <si>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</si>
  <si>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</si>
  <si>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</si>
  <si>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</si>
  <si>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</si>
  <si>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</si>
  <si>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</si>
  <si>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</si>
  <si>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</si>
  <si>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</si>
  <si>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</si>
  <si>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</si>
  <si>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</si>
  <si>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</si>
  <si>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</si>
  <si>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</si>
  <si>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</si>
  <si>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</si>
  <si>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</si>
  <si>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</si>
  <si>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</si>
  <si>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</si>
  <si>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</si>
  <si>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</si>
  <si>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</si>
  <si>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</si>
  <si>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</si>
  <si>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</si>
  <si>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</si>
  <si>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</si>
  <si>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</si>
  <si>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</si>
  <si>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</si>
  <si>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</si>
  <si>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</si>
  <si>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</si>
  <si>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</si>
  <si>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</si>
  <si>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</si>
  <si>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</si>
  <si>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</si>
  <si>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</si>
  <si>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</si>
  <si>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</si>
  <si>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</si>
  <si>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</si>
  <si>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</si>
  <si>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</si>
  <si>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</si>
  <si>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</si>
  <si>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</si>
  <si>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</si>
  <si>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</si>
  <si>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</si>
  <si>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</si>
  <si>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</si>
  <si>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</si>
  <si>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</si>
  <si>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</si>
  <si>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</si>
  <si>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</si>
  <si>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</si>
  <si>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</si>
  <si>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</si>
  <si>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</si>
  <si>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</si>
  <si>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</si>
  <si>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</si>
  <si>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</si>
  <si>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</si>
  <si>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</si>
  <si>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</si>
  <si>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</si>
  <si>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</si>
  <si>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</si>
  <si>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</si>
  <si>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</si>
  <si>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</si>
  <si>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</si>
  <si>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</si>
  <si>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</si>
  <si>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</si>
  <si>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</si>
  <si>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</si>
  <si>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</si>
  <si>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</si>
  <si>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</si>
  <si>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</si>
  <si>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</si>
  <si>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</si>
  <si>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</si>
  <si>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</si>
  <si>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</si>
  <si>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</si>
  <si>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</si>
  <si>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</si>
  <si>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</si>
  <si>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</si>
  <si>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</si>
  <si>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</si>
  <si>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</si>
  <si>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</si>
  <si>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</si>
  <si>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</si>
  <si>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</si>
  <si>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</si>
  <si>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</si>
  <si>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</si>
  <si>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</si>
  <si>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</si>
  <si>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</si>
  <si>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</si>
  <si>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</si>
  <si>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</si>
  <si>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</si>
  <si>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</si>
  <si>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</si>
  <si>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</si>
  <si>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</si>
  <si>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</si>
  <si>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</si>
  <si>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</si>
  <si>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</si>
  <si>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</si>
  <si>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</si>
  <si>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</si>
  <si>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</si>
  <si>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</si>
  <si>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</si>
  <si>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</si>
  <si>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</si>
  <si>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</si>
  <si>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</si>
  <si>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</si>
  <si>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</si>
  <si>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</si>
  <si>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</si>
  <si>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</si>
  <si>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</si>
  <si>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</si>
  <si>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</si>
  <si>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</si>
  <si>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</si>
  <si>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</si>
  <si>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</si>
  <si>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</si>
  <si>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</si>
  <si>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</si>
  <si>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</si>
  <si>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</si>
  <si>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</si>
  <si>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</si>
  <si>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</si>
  <si>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</si>
  <si>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</si>
  <si>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</si>
  <si>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</si>
  <si>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</si>
  <si>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</si>
  <si>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</si>
  <si>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</si>
  <si>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</si>
  <si>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</si>
  <si>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</si>
  <si>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</si>
  <si>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</si>
  <si>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</si>
  <si>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</si>
  <si>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</si>
  <si>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</si>
  <si>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</si>
  <si>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</si>
  <si>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</si>
  <si>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</si>
  <si>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</si>
  <si>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</si>
  <si>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</si>
  <si>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</si>
  <si>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</si>
  <si>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</si>
  <si>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</si>
  <si>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</si>
  <si>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</si>
  <si>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</si>
  <si>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</si>
  <si>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</si>
  <si>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</si>
  <si>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</si>
  <si>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</si>
  <si>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</si>
  <si>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</si>
  <si>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</si>
  <si>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</si>
  <si>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</si>
  <si>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</si>
  <si>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</si>
  <si>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</si>
  <si>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</si>
  <si>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</si>
  <si>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</si>
  <si>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</si>
  <si>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</si>
  <si>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</si>
  <si>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</si>
  <si>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</si>
  <si>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</si>
  <si>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</si>
  <si>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</si>
  <si>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</si>
  <si>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</si>
  <si>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</si>
  <si>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</si>
  <si>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</si>
  <si>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</si>
  <si>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</si>
  <si>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</si>
  <si>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</si>
  <si>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</si>
  <si>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</si>
  <si>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</si>
  <si>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</si>
  <si>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</si>
  <si>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</si>
  <si>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</si>
  <si>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</si>
  <si>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</si>
  <si>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</si>
  <si>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</si>
  <si>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</si>
  <si>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</si>
  <si>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</si>
  <si>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</si>
  <si>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</si>
  <si>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</si>
  <si>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</si>
  <si>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</si>
  <si>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</si>
  <si>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</si>
  <si>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</si>
  <si>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</si>
  <si>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</si>
  <si>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</si>
  <si>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</si>
  <si>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</si>
  <si>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</si>
  <si>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</si>
  <si>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</si>
  <si>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</si>
  <si>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</si>
  <si>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</si>
  <si>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</si>
  <si>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</si>
  <si>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</si>
  <si>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</si>
  <si>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</si>
  <si>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</si>
  <si>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</si>
  <si>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</si>
  <si>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</si>
  <si>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</si>
  <si>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</si>
  <si>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</si>
  <si>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</si>
  <si>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</si>
  <si>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</si>
  <si>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</si>
  <si>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</si>
  <si>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</si>
  <si>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</si>
  <si>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</si>
  <si>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</si>
  <si>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</si>
  <si>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</si>
  <si>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</si>
  <si>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</si>
  <si>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</si>
  <si>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</si>
  <si>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</si>
  <si>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</si>
  <si>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</si>
  <si>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</si>
  <si>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</si>
  <si>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</si>
  <si>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</si>
  <si>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</si>
  <si>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</si>
  <si>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</si>
  <si>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</si>
  <si>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</si>
  <si>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</si>
  <si>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</si>
  <si>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</si>
  <si>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</si>
  <si>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</si>
  <si>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</si>
  <si>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</si>
  <si>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</si>
  <si>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</si>
  <si>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</si>
  <si>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</si>
  <si>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</si>
  <si>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</si>
  <si>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</si>
  <si>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</si>
  <si>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</si>
  <si>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</si>
  <si>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</si>
  <si>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</si>
  <si>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</si>
  <si>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</si>
  <si>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</si>
  <si>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</si>
  <si>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</si>
  <si>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</si>
  <si>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</si>
  <si>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</si>
  <si>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</si>
  <si>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</si>
  <si>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</si>
  <si>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</si>
  <si>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</si>
  <si>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</si>
  <si>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</si>
  <si>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</si>
  <si>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</si>
  <si>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</si>
  <si>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</si>
  <si>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</si>
  <si>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</si>
  <si>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</si>
  <si>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</si>
  <si>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</si>
  <si>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</si>
  <si>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</si>
  <si>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</si>
  <si>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</si>
  <si>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</si>
  <si>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</si>
  <si>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</si>
  <si>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</si>
  <si>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</si>
  <si>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</si>
  <si>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</si>
  <si>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</si>
  <si>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</si>
  <si>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</si>
  <si>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</si>
  <si>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</si>
  <si>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</si>
  <si>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</si>
  <si>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</si>
  <si>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</si>
  <si>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</si>
  <si>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</si>
  <si>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</si>
  <si>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</si>
  <si>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</si>
  <si>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</si>
  <si>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</si>
  <si>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</si>
  <si>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</si>
  <si>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</si>
  <si>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</si>
  <si>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</si>
  <si>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</si>
  <si>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</si>
  <si>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</si>
  <si>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</si>
  <si>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</si>
  <si>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</si>
  <si>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</si>
  <si>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</si>
  <si>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</si>
  <si>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</si>
  <si>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</si>
  <si>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</si>
  <si>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</si>
  <si>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</si>
  <si>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</si>
  <si>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</si>
  <si>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</si>
  <si>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</si>
  <si>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</si>
  <si>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</si>
  <si>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</si>
  <si>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</si>
  <si>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</si>
  <si>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</si>
  <si>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</si>
  <si>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</si>
  <si>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</si>
  <si>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</si>
  <si>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</si>
  <si>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</si>
  <si>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</si>
  <si>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</si>
  <si>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</si>
  <si>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</si>
  <si>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</si>
  <si>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</si>
  <si>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</si>
  <si>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</si>
  <si>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</si>
  <si>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</si>
  <si>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</si>
  <si>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</si>
  <si>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</si>
  <si>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</si>
  <si>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</si>
  <si>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</si>
  <si>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</si>
  <si>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</si>
  <si>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</si>
  <si>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</si>
  <si>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</si>
  <si>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</si>
  <si>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</si>
  <si>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</si>
  <si>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</si>
  <si>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</si>
  <si>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</si>
  <si>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</si>
  <si>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</si>
  <si>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</si>
  <si>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</si>
  <si>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</si>
  <si>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</si>
  <si>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</si>
  <si>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</si>
  <si>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</si>
  <si>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</si>
  <si>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</si>
  <si>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</si>
  <si>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</si>
  <si>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</si>
  <si>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</si>
  <si>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</si>
  <si>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</si>
  <si>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</si>
  <si>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</si>
  <si>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</si>
  <si>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</si>
  <si>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</si>
  <si>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</si>
  <si>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</si>
  <si>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</si>
  <si>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</si>
  <si>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</si>
  <si>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</si>
  <si>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</si>
  <si>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</si>
  <si>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</si>
  <si>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</si>
  <si>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</si>
  <si>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</si>
  <si>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</si>
  <si>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</si>
  <si>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</si>
  <si>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</si>
  <si>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</si>
  <si>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</si>
  <si>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</si>
  <si>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</si>
  <si>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</si>
  <si>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</si>
  <si>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</si>
  <si>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</si>
  <si>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</si>
  <si>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</si>
  <si>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</si>
  <si>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</si>
  <si>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</si>
  <si>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</si>
  <si>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</si>
  <si>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</si>
  <si>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</si>
  <si>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</si>
  <si>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</si>
  <si>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</si>
  <si>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</si>
  <si>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</si>
  <si>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</si>
  <si>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</si>
  <si>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</si>
  <si>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</si>
  <si>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</si>
  <si>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</si>
  <si>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</si>
  <si>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</si>
  <si>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</si>
  <si>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</si>
  <si>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</si>
  <si>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</si>
  <si>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</si>
  <si>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</si>
  <si>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</si>
  <si>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</si>
  <si>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</si>
  <si>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</si>
  <si>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</si>
  <si>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</si>
  <si>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</si>
  <si>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</si>
  <si>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</si>
  <si>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</si>
  <si>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</si>
  <si>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</si>
  <si>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</si>
  <si>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</si>
  <si>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</si>
  <si>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</si>
  <si>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</si>
  <si>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</si>
  <si>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</si>
  <si>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</si>
  <si>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</si>
  <si>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</si>
  <si>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</si>
  <si>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</si>
  <si>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</si>
  <si>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</si>
  <si>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</si>
  <si>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</si>
  <si>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</si>
  <si>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</si>
  <si>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</si>
  <si>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</si>
  <si>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</si>
  <si>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</si>
  <si>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</si>
  <si>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</si>
  <si>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</si>
  <si>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</si>
  <si>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</si>
  <si>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</si>
  <si>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</si>
  <si>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</si>
  <si>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</si>
  <si>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</si>
  <si>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</si>
  <si>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</si>
  <si>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</si>
  <si>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</si>
  <si>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</si>
  <si>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</si>
  <si>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</si>
  <si>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</si>
  <si>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</si>
  <si>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</si>
  <si>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</si>
  <si>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</si>
  <si>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</si>
  <si>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</si>
  <si>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</si>
  <si>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</si>
  <si>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</si>
  <si>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</si>
  <si>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</si>
  <si>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</si>
  <si>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</si>
  <si>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</si>
  <si>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</si>
  <si>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</si>
  <si>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</si>
  <si>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</si>
  <si>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</si>
  <si>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</si>
  <si>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</si>
  <si>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</si>
  <si>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</si>
  <si>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</si>
  <si>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</si>
  <si>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</si>
  <si>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</si>
  <si>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</si>
  <si>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</si>
  <si>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</si>
  <si>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</si>
  <si>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</si>
  <si>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</si>
  <si>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</si>
  <si>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</si>
  <si>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</si>
  <si>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</si>
  <si>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</si>
  <si>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</si>
  <si>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</si>
  <si>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</si>
  <si>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</si>
  <si>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</si>
  <si>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</si>
  <si>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</si>
  <si>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</si>
  <si>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</si>
  <si>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</si>
  <si>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</si>
  <si>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</si>
  <si>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</si>
  <si>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</si>
  <si>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</si>
  <si>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</si>
  <si>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</si>
  <si>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</si>
  <si>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</si>
  <si>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</si>
  <si>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</si>
  <si>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</si>
  <si>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</si>
  <si>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</si>
  <si>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</si>
  <si>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</si>
  <si>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</si>
  <si>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</si>
  <si>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</si>
  <si>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</si>
  <si>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</si>
  <si>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</si>
  <si>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</si>
  <si>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</si>
  <si>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</si>
  <si>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</si>
  <si>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</si>
  <si>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</si>
  <si>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</si>
  <si>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</si>
  <si>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</si>
  <si>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</si>
  <si>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</si>
  <si>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</si>
  <si>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</si>
  <si>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</si>
  <si>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</si>
  <si>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</si>
  <si>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</si>
  <si>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</si>
  <si>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</si>
  <si>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</si>
  <si>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</si>
  <si>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</si>
  <si>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</si>
  <si>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</si>
  <si>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</si>
  <si>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</si>
  <si>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</si>
  <si>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</si>
  <si>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</si>
  <si>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</si>
  <si>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</si>
  <si>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</si>
  <si>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</si>
  <si>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</si>
  <si>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</si>
  <si>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</si>
  <si>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</si>
  <si>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</si>
  <si>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</si>
  <si>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</si>
  <si>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</si>
  <si>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</si>
  <si>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</si>
  <si>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</si>
  <si>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</si>
  <si>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</si>
  <si>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</si>
  <si>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</si>
  <si>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</si>
  <si>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</si>
  <si>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</si>
  <si>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</si>
  <si>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</si>
  <si>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</si>
  <si>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</si>
  <si>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</si>
  <si>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</si>
  <si>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</si>
  <si>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</si>
  <si>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</si>
  <si>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</si>
  <si>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</si>
  <si>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</si>
  <si>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</si>
  <si>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</si>
  <si>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</si>
  <si>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</si>
  <si>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</si>
  <si>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</si>
  <si>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</si>
  <si>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</si>
  <si>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</si>
  <si>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</si>
  <si>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</si>
  <si>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</si>
  <si>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</si>
  <si>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</si>
  <si>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</si>
  <si>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</si>
  <si>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</si>
  <si>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</si>
  <si>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</si>
  <si>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</si>
  <si>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</si>
  <si>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</si>
  <si>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</si>
  <si>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</si>
  <si>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</si>
  <si>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</si>
  <si>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</si>
  <si>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</si>
  <si>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</si>
  <si>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</si>
  <si>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</si>
  <si>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</si>
  <si>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</si>
  <si>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</si>
  <si>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</si>
  <si>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</si>
  <si>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</si>
  <si>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</si>
  <si>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</si>
  <si>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</si>
  <si>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</si>
  <si>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</si>
  <si>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</si>
  <si>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</si>
  <si>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</si>
  <si>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</si>
  <si>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</si>
  <si>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</si>
  <si>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</si>
  <si>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</si>
  <si>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</si>
  <si>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</si>
  <si>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</si>
  <si>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</si>
  <si>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</si>
  <si>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</si>
  <si>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</si>
  <si>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</si>
  <si>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</si>
  <si>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</si>
  <si>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</si>
  <si>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</si>
  <si>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</si>
  <si>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</si>
  <si>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</si>
  <si>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</si>
  <si>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</si>
  <si>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</si>
  <si>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</si>
  <si>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</si>
  <si>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</si>
  <si>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</si>
  <si>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</si>
  <si>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</si>
  <si>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</si>
  <si>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</si>
  <si>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</si>
  <si>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</si>
  <si>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</si>
  <si>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</si>
  <si>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</si>
  <si>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</si>
  <si>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</si>
  <si>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</si>
  <si>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</si>
  <si>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</si>
  <si>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</si>
  <si>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</si>
  <si>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</si>
  <si>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</si>
  <si>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</si>
  <si>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</si>
  <si>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</si>
  <si>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</si>
  <si>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</si>
  <si>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</si>
  <si>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</si>
  <si>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</si>
  <si>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</si>
  <si>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</si>
  <si>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</si>
  <si>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</si>
  <si>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</si>
  <si>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</si>
  <si>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</si>
  <si>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</si>
  <si>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</si>
  <si>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</si>
  <si>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</si>
  <si>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</si>
  <si>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</si>
  <si>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</si>
  <si>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</si>
  <si>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</si>
  <si>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</si>
  <si>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</si>
  <si>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</si>
  <si>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</si>
  <si>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</si>
  <si>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</si>
  <si>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</si>
  <si>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</si>
  <si>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</si>
  <si>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</si>
  <si>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</si>
  <si>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</si>
  <si>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</si>
  <si>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</si>
  <si>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</si>
  <si>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</si>
  <si>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</si>
  <si>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</si>
  <si>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</si>
  <si>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</si>
  <si>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</si>
  <si>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</si>
  <si>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</si>
  <si>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</si>
  <si>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</si>
  <si>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</si>
  <si>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</si>
  <si>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</si>
  <si>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</si>
  <si>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</si>
  <si>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</si>
  <si>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</si>
  <si>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</si>
  <si>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</si>
  <si>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</si>
  <si>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</si>
  <si>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</si>
  <si>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</si>
  <si>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</si>
  <si>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</si>
  <si>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</si>
  <si>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</si>
  <si>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</si>
  <si>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</si>
  <si>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</si>
  <si>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</si>
  <si>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</si>
  <si>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</si>
  <si>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</si>
  <si>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</si>
  <si>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</si>
  <si>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</si>
  <si>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</si>
  <si>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</si>
  <si>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</si>
  <si>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</si>
  <si>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</si>
  <si>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</si>
  <si>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</si>
  <si>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</si>
  <si>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</si>
  <si>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</si>
  <si>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</si>
  <si>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</si>
  <si>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</si>
  <si>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</si>
  <si>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</si>
  <si>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</si>
  <si>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</si>
  <si>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</si>
  <si>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</si>
  <si>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</si>
  <si>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</si>
  <si>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</si>
  <si>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</si>
  <si>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</si>
  <si>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</si>
  <si>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</si>
  <si>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</si>
  <si>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</si>
  <si>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</si>
  <si>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</si>
  <si>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</si>
  <si>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</si>
  <si>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</si>
  <si>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</si>
  <si>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</si>
  <si>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</si>
  <si>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</si>
  <si>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</si>
  <si>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</si>
  <si>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</si>
  <si>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</si>
  <si>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</si>
  <si>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</si>
  <si>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</si>
  <si>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</si>
  <si>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</si>
  <si>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</si>
  <si>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</si>
  <si>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</si>
  <si>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</si>
  <si>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</si>
  <si>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</si>
  <si>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</si>
  <si>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</si>
  <si>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</si>
  <si>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</si>
  <si>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</si>
  <si>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</si>
  <si>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</si>
  <si>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</si>
  <si>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</si>
  <si>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</si>
  <si>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</si>
  <si>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</si>
  <si>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</si>
  <si>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</si>
  <si>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</si>
  <si>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</si>
  <si>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</si>
  <si>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</si>
  <si>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</si>
  <si>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</si>
  <si>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</si>
  <si>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</si>
  <si>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</si>
  <si>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</si>
  <si>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</si>
  <si>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</si>
  <si>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</si>
  <si>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</si>
  <si>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</si>
  <si>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</si>
  <si>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</si>
  <si>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</si>
  <si>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</si>
  <si>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</si>
  <si>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</si>
  <si>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</si>
  <si>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</si>
  <si>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</si>
  <si>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</si>
  <si>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</si>
  <si>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</si>
  <si>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</si>
  <si>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</si>
  <si>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</si>
  <si>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</si>
  <si>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</si>
  <si>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</si>
  <si>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</si>
  <si>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</si>
  <si>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</si>
  <si>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</si>
  <si>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</si>
  <si>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</si>
  <si>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</si>
  <si>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</si>
  <si>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</si>
  <si>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</si>
  <si>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</si>
  <si>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</si>
  <si>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</si>
  <si>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</si>
  <si>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</si>
  <si>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</si>
  <si>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</si>
  <si>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</si>
  <si>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</si>
  <si>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</si>
  <si>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</si>
  <si>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</si>
  <si>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</si>
  <si>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</si>
  <si>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</si>
  <si>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</si>
  <si>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</si>
  <si>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</si>
  <si>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</si>
  <si>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</si>
  <si>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</si>
  <si>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</si>
  <si>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</si>
  <si>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</si>
  <si>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</si>
  <si>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</si>
  <si>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</si>
  <si>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</si>
  <si>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</si>
  <si>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</si>
  <si>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</si>
  <si>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</si>
  <si>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</si>
  <si>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</si>
  <si>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</si>
  <si>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</si>
  <si>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</si>
  <si>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</si>
  <si>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</si>
  <si>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</si>
  <si>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</si>
  <si>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</si>
  <si>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</si>
  <si>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</si>
  <si>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</si>
  <si>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</si>
  <si>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</si>
  <si>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</si>
  <si>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</si>
  <si>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</si>
  <si>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</si>
  <si>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</si>
  <si>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</si>
  <si>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</si>
  <si>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</si>
  <si>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</si>
  <si>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</si>
  <si>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</si>
  <si>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</si>
  <si>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</si>
  <si>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</si>
  <si>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</si>
  <si>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</si>
  <si>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</si>
  <si>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</si>
  <si>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</si>
  <si>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</si>
  <si>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</si>
  <si>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</si>
  <si>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</si>
  <si>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</si>
  <si>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</si>
  <si>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</si>
  <si>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</si>
  <si>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</si>
  <si>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</si>
  <si>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</si>
  <si>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</si>
  <si>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</si>
  <si>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</si>
  <si>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</si>
  <si>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</si>
  <si>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</si>
  <si>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</si>
  <si>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</si>
  <si>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</si>
  <si>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</si>
  <si>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</si>
  <si>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</si>
  <si>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</si>
  <si>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</si>
  <si>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</si>
  <si>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</si>
  <si>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</si>
  <si>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</si>
  <si>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</si>
  <si>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</si>
  <si>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</si>
  <si>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</si>
  <si>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</si>
  <si>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</si>
  <si>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</si>
  <si>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</si>
  <si>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</si>
  <si>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</si>
  <si>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</si>
  <si>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</si>
  <si>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</si>
  <si>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</si>
  <si>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</si>
  <si>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</si>
  <si>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</si>
  <si>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</si>
  <si>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</si>
  <si>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</si>
  <si>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</si>
  <si>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</si>
  <si>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</si>
  <si>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</si>
  <si>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</si>
  <si>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</si>
  <si>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</si>
  <si>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</si>
  <si>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</si>
  <si>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</si>
  <si>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</si>
  <si>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</si>
  <si>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</si>
  <si>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</si>
  <si>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</si>
  <si>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</si>
  <si>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</si>
  <si>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</si>
  <si>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</si>
  <si>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</si>
  <si>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</si>
  <si>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</si>
  <si>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</si>
  <si>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</si>
  <si>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</si>
  <si>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</si>
  <si>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</si>
  <si>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</si>
  <si>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</si>
  <si>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</si>
  <si>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</si>
  <si>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</si>
  <si>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</si>
  <si>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</si>
  <si>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</si>
  <si>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</si>
  <si>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</si>
  <si>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</si>
  <si>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</si>
  <si>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</si>
  <si>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</si>
  <si>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</si>
  <si>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</si>
  <si>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</si>
  <si>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</si>
  <si>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</si>
  <si>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</si>
  <si>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</si>
  <si>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</si>
  <si>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</si>
  <si>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</si>
  <si>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</si>
  <si>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</si>
  <si>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</si>
  <si>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</si>
  <si>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</si>
  <si>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</si>
  <si>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</si>
  <si>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</si>
  <si>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</si>
  <si>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</si>
  <si>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</si>
  <si>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</si>
  <si>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</si>
  <si>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</si>
  <si>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</si>
  <si>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</si>
  <si>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</si>
  <si>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</si>
  <si>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</si>
  <si>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</si>
  <si>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</si>
  <si>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</si>
  <si>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</si>
  <si>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</si>
  <si>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</si>
  <si>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</si>
  <si>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</si>
  <si>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</si>
  <si>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</si>
  <si>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</si>
  <si>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</si>
  <si>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</si>
  <si>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</si>
  <si>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</si>
  <si>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</si>
  <si>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</si>
  <si>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</si>
  <si>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</si>
  <si>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</si>
  <si>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</si>
  <si>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</si>
  <si>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</si>
  <si>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</si>
  <si>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</si>
  <si>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</si>
  <si>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</si>
  <si>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</si>
  <si>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</si>
  <si>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</si>
  <si>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</si>
  <si>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</si>
  <si>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</si>
  <si>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</si>
  <si>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</si>
  <si>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</si>
  <si>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</si>
  <si>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</si>
  <si>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</si>
  <si>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</si>
  <si>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</si>
  <si>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</si>
  <si>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</si>
  <si>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</si>
  <si>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</si>
  <si>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</si>
  <si>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</si>
  <si>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</si>
  <si>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</si>
  <si>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</si>
  <si>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</si>
  <si>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</si>
  <si>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</si>
  <si>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</si>
  <si>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</si>
  <si>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</si>
  <si>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</si>
  <si>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</si>
  <si>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</si>
  <si>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</si>
  <si>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</si>
  <si>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</si>
  <si>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</si>
  <si>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</si>
  <si>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</si>
  <si>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</si>
  <si>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</si>
  <si>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</si>
  <si>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</si>
  <si>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</si>
  <si>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</si>
  <si>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</si>
  <si>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</si>
  <si>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</si>
  <si>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</si>
  <si>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</si>
  <si>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</si>
  <si>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</si>
  <si>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</si>
  <si>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</si>
  <si>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</si>
  <si>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</si>
  <si>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</si>
  <si>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</si>
  <si>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</si>
  <si>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</si>
  <si>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</si>
  <si>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</si>
  <si>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</si>
  <si>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</si>
  <si>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</si>
  <si>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</si>
  <si>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</si>
  <si>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</si>
  <si>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</si>
  <si>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</si>
  <si>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</si>
  <si>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</si>
  <si>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</si>
  <si>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</si>
  <si>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</si>
  <si>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</si>
  <si>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</si>
  <si>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</si>
  <si>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</si>
  <si>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</si>
  <si>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</si>
  <si>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</si>
  <si>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</si>
  <si>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</si>
  <si>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</si>
  <si>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</si>
  <si>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</si>
  <si>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</si>
  <si>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</si>
  <si>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</si>
  <si>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</si>
  <si>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</si>
  <si>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</si>
  <si>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</si>
  <si>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</si>
  <si>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</si>
  <si>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</si>
  <si>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</si>
  <si>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</si>
  <si>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</si>
  <si>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</si>
  <si>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</si>
  <si>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</si>
  <si>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</si>
  <si>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</si>
  <si>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</si>
  <si>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</si>
  <si>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</si>
  <si>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</si>
  <si>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</si>
  <si>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</si>
  <si>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</si>
  <si>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</si>
  <si>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</si>
  <si>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</si>
  <si>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</si>
  <si>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</si>
  <si>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</si>
  <si>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</si>
  <si>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</si>
  <si>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</si>
  <si>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</si>
  <si>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</si>
  <si>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</si>
  <si>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</si>
  <si>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</si>
  <si>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</si>
  <si>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</si>
  <si>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</si>
  <si>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</si>
  <si>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</si>
  <si>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</si>
  <si>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</si>
  <si>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</si>
  <si>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</si>
  <si>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</si>
  <si>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</si>
  <si>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</si>
  <si>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</si>
  <si>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</si>
  <si>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</si>
  <si>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</si>
  <si>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</si>
  <si>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</si>
  <si>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</si>
  <si>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</si>
  <si>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</si>
  <si>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</si>
  <si>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</si>
  <si>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</si>
  <si>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</si>
  <si>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</si>
  <si>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</si>
  <si>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</si>
  <si>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</si>
  <si>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</si>
  <si>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</si>
  <si>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</si>
  <si>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</si>
  <si>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</si>
  <si>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</si>
  <si>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</si>
  <si>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</si>
  <si>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</si>
  <si>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</si>
  <si>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</si>
  <si>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</si>
  <si>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</si>
  <si>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</si>
  <si>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</si>
  <si>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</si>
  <si>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</si>
  <si>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</si>
  <si>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</si>
  <si>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</si>
  <si>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</si>
  <si>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</si>
  <si>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</si>
  <si>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</si>
  <si>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</si>
  <si>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</si>
  <si>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</si>
  <si>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</si>
  <si>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</si>
  <si>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</si>
  <si>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</si>
  <si>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</si>
  <si>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</si>
  <si>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</si>
  <si>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</si>
  <si>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</si>
  <si>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</si>
  <si>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</si>
  <si>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</si>
  <si>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</si>
  <si>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</si>
  <si>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</si>
  <si>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</si>
  <si>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</si>
  <si>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</si>
  <si>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</si>
  <si>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</si>
  <si>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</si>
  <si>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</si>
  <si>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</si>
  <si>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</si>
  <si>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</si>
  <si>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</si>
  <si>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</si>
  <si>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</si>
  <si>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</si>
  <si>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</si>
  <si>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</si>
  <si>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</si>
  <si>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</si>
  <si>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</si>
  <si>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</si>
  <si>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</si>
  <si>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</si>
  <si>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</si>
  <si>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</si>
  <si>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</si>
  <si>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</si>
  <si>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</si>
  <si>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</si>
  <si>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</si>
  <si>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</si>
  <si>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</si>
  <si>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</si>
  <si>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</si>
  <si>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</si>
  <si>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</si>
  <si>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</si>
  <si>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</si>
  <si>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</si>
  <si>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</si>
  <si>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</si>
  <si>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</si>
  <si>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</si>
  <si>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</si>
  <si>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</si>
  <si>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</si>
  <si>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</si>
  <si>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</si>
  <si>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</si>
  <si>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</si>
  <si>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</si>
  <si>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</si>
  <si>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</si>
  <si>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</si>
  <si>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</si>
  <si>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</si>
  <si>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</si>
  <si>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</si>
  <si>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</si>
  <si>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</si>
  <si>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</si>
  <si>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</si>
  <si>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</si>
  <si>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</si>
  <si>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</si>
  <si>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</si>
  <si>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</si>
  <si>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</si>
  <si>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</si>
  <si>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</si>
  <si>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</si>
  <si>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</si>
  <si>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</si>
  <si>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</si>
  <si>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</si>
  <si>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</si>
  <si>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</si>
  <si>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</si>
  <si>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</si>
  <si>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</si>
  <si>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</si>
  <si>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</si>
  <si>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</si>
  <si>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</si>
  <si>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</si>
  <si>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</si>
  <si>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</si>
  <si>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</si>
  <si>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</si>
  <si>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</si>
  <si>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</si>
  <si>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</si>
  <si>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</si>
  <si>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</si>
  <si>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</si>
  <si>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</si>
  <si>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</si>
  <si>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</si>
  <si>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</si>
  <si>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</si>
  <si>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</si>
  <si>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</si>
  <si>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</si>
  <si>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</si>
  <si>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</si>
  <si>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</si>
  <si>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</si>
  <si>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</si>
  <si>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</si>
  <si>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</si>
  <si>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</si>
  <si>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</si>
  <si>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</si>
  <si>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</si>
  <si>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</si>
  <si>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</si>
  <si>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</si>
  <si>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</si>
  <si>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</si>
  <si>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</si>
  <si>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</si>
  <si>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</si>
  <si>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</si>
  <si>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</si>
  <si>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</si>
  <si>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</si>
  <si>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</si>
  <si>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</si>
  <si>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</si>
  <si>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</si>
  <si>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</si>
  <si>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</si>
  <si>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</si>
  <si>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</si>
  <si>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</si>
  <si>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</si>
  <si>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</si>
  <si>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</si>
  <si>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</si>
  <si>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</si>
  <si>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</si>
  <si>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</si>
  <si>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</si>
  <si>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</si>
  <si>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</si>
  <si>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</si>
  <si>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</si>
  <si>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</si>
  <si>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</si>
  <si>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</si>
  <si>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</si>
  <si>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</si>
  <si>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</si>
  <si>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</si>
  <si>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</si>
  <si>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</si>
  <si>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</si>
  <si>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</si>
  <si>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</si>
  <si>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</si>
  <si>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</si>
  <si>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</si>
  <si>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</si>
  <si>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</si>
  <si>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</si>
  <si>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</si>
  <si>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</si>
  <si>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</si>
  <si>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</si>
  <si>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</si>
  <si>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</si>
  <si>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</si>
  <si>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</si>
  <si>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</si>
  <si>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</si>
  <si>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</si>
  <si>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</si>
  <si>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</si>
  <si>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</si>
  <si>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</si>
  <si>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</si>
  <si>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</si>
  <si>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</si>
  <si>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</si>
  <si>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</si>
  <si>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</si>
  <si>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</si>
  <si>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</si>
  <si>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</si>
  <si>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</si>
  <si>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</si>
  <si>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</si>
  <si>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</si>
  <si>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</si>
  <si>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</si>
  <si>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</si>
  <si>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</si>
  <si>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</si>
  <si>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</si>
  <si>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</si>
  <si>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</si>
  <si>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</si>
  <si>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</si>
  <si>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</si>
  <si>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</si>
  <si>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</si>
  <si>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</si>
  <si>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</si>
  <si>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</si>
  <si>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</si>
  <si>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</si>
  <si>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</si>
  <si>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</si>
  <si>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</si>
  <si>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</si>
  <si>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</si>
  <si>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</si>
  <si>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</si>
  <si>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</si>
  <si>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</si>
  <si>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</si>
  <si>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</si>
  <si>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</si>
  <si>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</si>
  <si>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</si>
  <si>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</si>
  <si>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</si>
  <si>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</si>
  <si>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</si>
  <si>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</si>
  <si>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</si>
  <si>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</si>
  <si>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</si>
  <si>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</si>
  <si>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</si>
  <si>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</si>
  <si>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</si>
  <si>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</si>
  <si>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</si>
  <si>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</si>
  <si>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</si>
  <si>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</si>
  <si>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</si>
  <si>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</si>
  <si>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</si>
  <si>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</si>
  <si>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</si>
  <si>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</si>
  <si>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</si>
  <si>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</si>
  <si>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</si>
  <si>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</si>
  <si>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</si>
  <si>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</si>
  <si>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</si>
  <si>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</si>
  <si>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</si>
  <si>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</si>
  <si>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</si>
  <si>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</si>
  <si>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</si>
  <si>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</si>
  <si>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</si>
  <si>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</si>
  <si>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</si>
  <si>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</si>
  <si>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</si>
  <si>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</si>
  <si>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</si>
  <si>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</si>
  <si>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</si>
  <si>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</si>
  <si>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</si>
  <si>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</si>
  <si>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</si>
  <si>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</si>
  <si>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</si>
  <si>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</si>
  <si>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</si>
  <si>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</si>
  <si>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</si>
  <si>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</si>
  <si>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</si>
  <si>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</si>
  <si>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</si>
  <si>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</si>
  <si>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</si>
  <si>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</si>
  <si>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</si>
  <si>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</si>
  <si>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</si>
  <si>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</si>
  <si>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</si>
  <si>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</si>
  <si>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</si>
  <si>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</si>
  <si>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</si>
  <si>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</si>
  <si>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</si>
  <si>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</si>
  <si>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</si>
  <si>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</si>
  <si>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</si>
  <si>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</si>
  <si>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</si>
  <si>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</si>
  <si>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</si>
  <si>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</si>
  <si>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</si>
  <si>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</si>
  <si>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</si>
  <si>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</si>
  <si>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</si>
  <si>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</si>
  <si>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</si>
  <si>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</si>
  <si>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</si>
  <si>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</si>
  <si>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</si>
  <si>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</si>
  <si>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</si>
  <si>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</si>
  <si>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</si>
  <si>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</si>
  <si>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</si>
  <si>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</si>
  <si>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</si>
  <si>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</si>
  <si>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</si>
  <si>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</si>
  <si>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</si>
  <si>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</si>
  <si>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</si>
  <si>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</si>
  <si>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</si>
  <si>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</si>
  <si>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</si>
  <si>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</si>
  <si>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</si>
  <si>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</si>
  <si>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</si>
  <si>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</si>
  <si>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</si>
  <si>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</si>
  <si>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</si>
  <si>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</si>
  <si>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</si>
  <si>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</si>
  <si>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</si>
  <si>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</si>
  <si>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</si>
  <si>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</si>
  <si>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</si>
  <si>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</si>
  <si>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</si>
  <si>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</si>
  <si>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</si>
  <si>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</si>
  <si>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</si>
  <si>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</si>
  <si>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</si>
  <si>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</si>
  <si>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</si>
  <si>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</si>
  <si>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</si>
  <si>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</si>
  <si>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</si>
  <si>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</si>
  <si>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</si>
  <si>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</si>
  <si>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</si>
  <si>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</si>
  <si>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</si>
  <si>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</si>
  <si>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</si>
  <si>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</si>
  <si>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</si>
  <si>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</si>
  <si>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</si>
  <si>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</si>
  <si>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</si>
  <si>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</si>
  <si>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</si>
  <si>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</si>
  <si>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</si>
  <si>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</si>
  <si>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</si>
  <si>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</si>
  <si>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</si>
  <si>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</si>
  <si>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</si>
  <si>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</si>
  <si>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</si>
  <si>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</si>
  <si>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</si>
  <si>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</si>
  <si>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</si>
  <si>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</si>
  <si>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</si>
  <si>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</si>
  <si>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</si>
  <si>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</si>
  <si>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</si>
  <si>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</si>
  <si>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</si>
  <si>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</si>
  <si>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</si>
  <si>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</si>
  <si>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</si>
  <si>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</si>
  <si>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</si>
  <si>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</si>
  <si>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</si>
  <si>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</si>
  <si>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</si>
  <si>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</si>
  <si>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</si>
  <si>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</si>
  <si>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</si>
  <si>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</si>
  <si>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</si>
  <si>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</si>
  <si>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</si>
  <si>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</si>
  <si>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</si>
  <si>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</si>
  <si>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</si>
  <si>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</si>
  <si>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</si>
  <si>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</si>
  <si>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</si>
  <si>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</si>
  <si>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</si>
  <si>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</si>
  <si>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</si>
  <si>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</si>
  <si>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</si>
  <si>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</si>
  <si>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</si>
  <si>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</si>
  <si>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</si>
  <si>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</si>
  <si>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</si>
  <si>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</si>
  <si>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</si>
  <si>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</si>
  <si>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</si>
  <si>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</si>
  <si>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</si>
  <si>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</si>
  <si>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</si>
  <si>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</si>
  <si>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</si>
  <si>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</si>
  <si>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</si>
  <si>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</si>
  <si>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</si>
  <si>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</si>
  <si>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</si>
  <si>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</si>
  <si>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</si>
  <si>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</si>
  <si>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</si>
  <si>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</si>
  <si>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</si>
  <si>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</si>
  <si>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</si>
  <si>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</si>
  <si>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</si>
  <si>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</si>
  <si>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</si>
  <si>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</si>
  <si>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</si>
  <si>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</si>
  <si>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</si>
  <si>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</si>
  <si>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</si>
  <si>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</si>
  <si>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</si>
  <si>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</si>
  <si>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</si>
  <si>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</si>
  <si>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</si>
  <si>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</si>
  <si>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</si>
  <si>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</si>
  <si>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</si>
  <si>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</si>
  <si>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</si>
  <si>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</si>
  <si>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</si>
  <si>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</si>
  <si>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</si>
  <si>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</si>
  <si>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</si>
  <si>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</si>
  <si>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</si>
  <si>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</si>
  <si>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</si>
  <si>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</si>
  <si>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</si>
  <si>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</si>
  <si>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</si>
  <si>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</si>
  <si>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</si>
  <si>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</si>
  <si>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</si>
  <si>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</si>
  <si>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</si>
  <si>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</si>
  <si>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</si>
  <si>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</si>
  <si>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</si>
  <si>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</si>
  <si>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</si>
  <si>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</si>
  <si>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</si>
  <si>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</si>
  <si>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</si>
  <si>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</si>
  <si>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</si>
  <si>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</si>
  <si>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</si>
  <si>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</si>
  <si>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</si>
  <si>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</si>
  <si>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</si>
  <si>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</si>
  <si>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</si>
  <si>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</si>
  <si>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</si>
  <si>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</si>
  <si>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</si>
  <si>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</si>
  <si>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</si>
  <si>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</si>
  <si>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</si>
  <si>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</si>
  <si>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</si>
  <si>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</si>
  <si>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</si>
  <si>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</si>
  <si>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</si>
  <si>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</si>
  <si>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</si>
  <si>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</si>
  <si>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</si>
  <si>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</si>
  <si>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</si>
  <si>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</si>
  <si>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</si>
  <si>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</si>
  <si>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</si>
  <si>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</si>
  <si>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</si>
  <si>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</si>
  <si>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</si>
  <si>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</si>
  <si>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</si>
  <si>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</si>
  <si>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</si>
  <si>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</si>
  <si>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</si>
  <si>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</si>
  <si>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</si>
  <si>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</si>
  <si>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</si>
  <si>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</si>
  <si>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</si>
  <si>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</si>
  <si>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</si>
  <si>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</si>
  <si>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</si>
  <si>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</si>
  <si>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</si>
  <si>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</si>
  <si>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</si>
  <si>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</si>
  <si>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</si>
  <si>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</si>
  <si>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</si>
  <si>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</si>
  <si>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</si>
  <si>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</si>
  <si>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</si>
  <si>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</si>
  <si>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</si>
  <si>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</si>
  <si>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</si>
  <si>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</si>
  <si>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</si>
  <si>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</si>
  <si>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</si>
  <si>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</si>
  <si>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</si>
  <si>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</si>
  <si>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</si>
  <si>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</si>
  <si>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</si>
  <si>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</si>
  <si>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</si>
  <si>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</si>
  <si>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</si>
  <si>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</si>
  <si>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</si>
  <si>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</si>
  <si>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</si>
  <si>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</si>
  <si>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</si>
  <si>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</si>
  <si>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</si>
  <si>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</si>
  <si>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</si>
  <si>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</si>
  <si>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</si>
  <si>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</si>
  <si>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</si>
  <si>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</si>
  <si>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</si>
  <si>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</si>
  <si>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</si>
  <si>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</si>
  <si>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</si>
  <si>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</si>
  <si>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</si>
  <si>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</si>
  <si>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</si>
  <si>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</si>
  <si>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</si>
  <si>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</si>
  <si>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</si>
  <si>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</si>
  <si>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</si>
  <si>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</si>
  <si>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</si>
  <si>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</si>
  <si>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</si>
  <si>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</si>
  <si>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</si>
  <si>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</si>
  <si>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</si>
  <si>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</si>
  <si>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</si>
  <si>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</si>
  <si>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</si>
  <si>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</si>
  <si>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</si>
  <si>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</si>
  <si>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</si>
  <si>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</si>
  <si>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</si>
  <si>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</si>
  <si>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</si>
  <si>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</si>
  <si>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</si>
  <si>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</si>
  <si>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</si>
  <si>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</si>
  <si>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</si>
  <si>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</si>
  <si>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</si>
  <si>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</si>
  <si>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</si>
  <si>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</si>
  <si>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</si>
  <si>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</si>
  <si>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</si>
  <si>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</si>
  <si>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</si>
  <si>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</si>
  <si>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</si>
  <si>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</si>
  <si>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</si>
  <si>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</si>
  <si>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</si>
  <si>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</si>
  <si>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</si>
  <si>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</si>
  <si>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</si>
  <si>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</si>
  <si>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</si>
  <si>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</si>
  <si>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</si>
  <si>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</si>
  <si>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</si>
  <si>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</si>
  <si>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</si>
  <si>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</si>
  <si>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</si>
  <si>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</si>
  <si>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</si>
  <si>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</si>
  <si>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</si>
  <si>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</si>
  <si>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</si>
  <si>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</si>
  <si>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</si>
  <si>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</si>
  <si>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</si>
  <si>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</si>
  <si>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</si>
  <si>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</si>
  <si>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</si>
  <si>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</si>
  <si>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</si>
  <si>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</si>
  <si>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</si>
  <si>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</si>
  <si>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</si>
  <si>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</si>
  <si>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</si>
  <si>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</si>
  <si>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</si>
  <si>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</si>
  <si>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</si>
  <si>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</si>
  <si>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</si>
  <si>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</si>
  <si>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</si>
  <si>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</si>
  <si>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</si>
  <si>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</si>
  <si>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</si>
  <si>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</si>
  <si>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</si>
  <si>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</si>
  <si>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</si>
  <si>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</si>
  <si>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</si>
  <si>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</si>
  <si>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</si>
  <si>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</si>
  <si>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</si>
  <si>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</si>
  <si>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</si>
  <si>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</si>
  <si>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</si>
  <si>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</si>
  <si>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</si>
  <si>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</si>
  <si>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</si>
  <si>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</si>
  <si>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</si>
  <si>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</si>
  <si>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</si>
  <si>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</si>
  <si>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</si>
  <si>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</si>
  <si>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</si>
  <si>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</si>
  <si>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</si>
  <si>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</si>
  <si>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</si>
  <si>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</si>
  <si>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</si>
  <si>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</si>
  <si>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</si>
  <si>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</si>
  <si>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</si>
  <si>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</si>
  <si>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</si>
  <si>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</si>
  <si>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</si>
  <si>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</si>
  <si>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</si>
  <si>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</si>
  <si>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</si>
  <si>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</si>
  <si>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</si>
  <si>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</si>
  <si>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</si>
  <si>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</si>
  <si>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</si>
  <si>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</si>
  <si>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</si>
  <si>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</si>
  <si>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</si>
  <si>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</si>
  <si>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</si>
  <si>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</si>
  <si>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</si>
  <si>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</si>
  <si>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</si>
  <si>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</si>
  <si>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</si>
  <si>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</si>
  <si>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</si>
  <si>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</si>
  <si>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</si>
  <si>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</si>
  <si>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</si>
  <si>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</si>
  <si>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</si>
  <si>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</si>
  <si>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</si>
  <si>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</si>
  <si>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</si>
  <si>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</si>
  <si>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</si>
  <si>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</si>
  <si>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</si>
  <si>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</si>
  <si>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</si>
  <si>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</si>
  <si>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</si>
  <si>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</si>
  <si>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</si>
  <si>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</si>
  <si>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</si>
  <si>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</si>
  <si>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</si>
  <si>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</si>
  <si>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</si>
  <si>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</si>
  <si>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</si>
  <si>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</si>
  <si>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</si>
  <si>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</si>
  <si>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</si>
  <si>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</si>
  <si>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</si>
  <si>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</si>
  <si>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</si>
  <si>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</si>
  <si>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</si>
  <si>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</si>
  <si>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</si>
  <si>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</si>
  <si>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</si>
  <si>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</si>
  <si>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</si>
  <si>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</si>
  <si>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</si>
  <si>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</si>
  <si>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</si>
  <si>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</si>
  <si>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</si>
  <si>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</si>
  <si>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</si>
  <si>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</si>
  <si>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</si>
  <si>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</si>
  <si>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</si>
  <si>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</si>
  <si>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</si>
  <si>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</si>
  <si>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</si>
  <si>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</si>
  <si>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</si>
  <si>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</si>
  <si>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</si>
  <si>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</si>
  <si>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</si>
  <si>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</si>
  <si>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</si>
  <si>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</si>
  <si>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</si>
  <si>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</si>
  <si>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</si>
  <si>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</si>
  <si>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</si>
  <si>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</si>
  <si>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</si>
  <si>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</si>
  <si>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</si>
  <si>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</si>
  <si>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</si>
  <si>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</si>
  <si>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</si>
  <si>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</si>
  <si>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</si>
  <si>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</si>
  <si>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</si>
  <si>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</si>
  <si>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</si>
  <si>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</si>
  <si>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</si>
  <si>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</si>
  <si>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</si>
  <si>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</si>
  <si>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</si>
  <si>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</si>
  <si>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</si>
  <si>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</si>
  <si>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</si>
  <si>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</si>
  <si>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</si>
  <si>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</si>
  <si>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</si>
  <si>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</si>
  <si>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</si>
  <si>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</si>
  <si>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</si>
  <si>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</si>
  <si>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</si>
  <si>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</si>
  <si>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</si>
  <si>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</si>
  <si>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</si>
  <si>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</si>
  <si>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</si>
  <si>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</si>
  <si>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</si>
  <si>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</si>
  <si>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</si>
  <si>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</si>
  <si>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</si>
  <si>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</si>
  <si>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</si>
  <si>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</si>
  <si>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</si>
  <si>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</si>
  <si>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</si>
  <si>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</si>
  <si>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</si>
  <si>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</si>
  <si>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</si>
  <si>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</si>
  <si>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</si>
  <si>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</si>
  <si>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</si>
  <si>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</si>
  <si>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</si>
  <si>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</si>
  <si>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</si>
  <si>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</si>
  <si>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</si>
  <si>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</si>
  <si>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</si>
  <si>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</si>
  <si>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</si>
  <si>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</si>
  <si>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</si>
  <si>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</si>
  <si>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</si>
  <si>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</si>
  <si>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</si>
  <si>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</si>
  <si>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</si>
  <si>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</si>
  <si>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</si>
  <si>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</si>
  <si>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</si>
  <si>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</si>
  <si>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</si>
  <si>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</si>
  <si>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</si>
  <si>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</si>
  <si>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</si>
  <si>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</si>
  <si>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</si>
  <si>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</si>
  <si>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</si>
  <si>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</si>
  <si>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</si>
  <si>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</si>
  <si>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</si>
  <si>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</si>
  <si>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</si>
  <si>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</si>
  <si>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</si>
  <si>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</si>
  <si>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</si>
  <si>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</si>
  <si>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</si>
  <si>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</si>
  <si>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</si>
  <si>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</si>
  <si>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</si>
  <si>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</si>
  <si>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</si>
  <si>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</si>
  <si>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</si>
  <si>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</si>
  <si>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</si>
  <si>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</si>
  <si>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</si>
  <si>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</si>
  <si>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</si>
  <si>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</si>
  <si>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</si>
  <si>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</si>
  <si>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</si>
  <si>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</si>
  <si>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</si>
  <si>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</si>
  <si>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</si>
  <si>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</si>
  <si>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</si>
  <si>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</si>
  <si>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</si>
  <si>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</si>
  <si>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</si>
  <si>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</si>
  <si>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</si>
  <si>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</si>
  <si>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</si>
  <si>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</si>
  <si>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</si>
  <si>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</si>
  <si>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</si>
  <si>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</si>
  <si>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</si>
  <si>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</si>
  <si>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</si>
  <si>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</si>
  <si>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</si>
  <si>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</si>
  <si>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</si>
  <si>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</si>
  <si>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</si>
  <si>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</si>
  <si>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</si>
  <si>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</si>
  <si>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</si>
  <si>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</si>
  <si>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</si>
  <si>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</si>
  <si>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</si>
  <si>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</si>
  <si>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</si>
  <si>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</si>
  <si>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</si>
  <si>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</si>
  <si>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</si>
  <si>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</si>
  <si>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</si>
  <si>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</si>
  <si>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</si>
  <si>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</si>
  <si>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</si>
  <si>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</si>
  <si>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</si>
  <si>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</si>
  <si>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</si>
  <si>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</si>
  <si>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</si>
  <si>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</si>
  <si>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</si>
  <si>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</si>
  <si>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</si>
  <si>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</si>
  <si>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</si>
  <si>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</si>
  <si>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</si>
  <si>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</si>
  <si>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</si>
  <si>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</si>
  <si>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</si>
  <si>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</si>
  <si>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</si>
  <si>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</si>
  <si>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</si>
  <si>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</si>
  <si>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</si>
  <si>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</si>
  <si>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</si>
  <si>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</si>
  <si>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</si>
  <si>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</si>
  <si>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</si>
  <si>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</si>
  <si>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</si>
  <si>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</si>
  <si>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</si>
  <si>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</si>
  <si>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</si>
  <si>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</si>
  <si>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</si>
  <si>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</si>
  <si>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</si>
  <si>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</si>
  <si>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</si>
  <si>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</si>
  <si>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</si>
  <si>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</si>
  <si>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</si>
  <si>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</si>
  <si>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</si>
  <si>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</si>
  <si>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</si>
  <si>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</si>
  <si>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</si>
  <si>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</si>
  <si>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</si>
  <si>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</si>
  <si>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</si>
  <si>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</si>
  <si>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</si>
  <si>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</si>
  <si>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</si>
  <si>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</si>
  <si>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</si>
  <si>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</si>
  <si>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</si>
  <si>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</si>
  <si>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</si>
  <si>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</si>
  <si>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</si>
  <si>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</si>
  <si>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</si>
  <si>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</si>
  <si>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</si>
  <si>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</si>
  <si>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</si>
  <si>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</si>
  <si>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</si>
  <si>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</si>
  <si>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</si>
  <si>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</si>
  <si>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</si>
  <si>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</si>
  <si>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</si>
  <si>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</si>
  <si>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</si>
  <si>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</si>
  <si>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</si>
  <si>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</si>
  <si>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</si>
  <si>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</si>
  <si>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</si>
  <si>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</si>
  <si>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</si>
  <si>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</si>
  <si>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</si>
  <si>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</si>
  <si>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</si>
  <si>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</si>
  <si>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</si>
  <si>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</si>
  <si>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</si>
  <si>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</si>
  <si>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</si>
  <si>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</si>
  <si>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</si>
  <si>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</si>
  <si>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</si>
  <si>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</si>
  <si>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</si>
  <si>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</si>
  <si>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</si>
  <si>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</si>
  <si>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</si>
  <si>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</si>
  <si>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</si>
  <si>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</si>
  <si>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</si>
  <si>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</si>
  <si>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</si>
  <si>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</si>
  <si>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</si>
  <si>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</si>
  <si>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</si>
  <si>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</si>
  <si>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</si>
  <si>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</si>
  <si>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</si>
  <si>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</si>
  <si>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</si>
  <si>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</si>
  <si>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</si>
  <si>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</si>
  <si>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</si>
  <si>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</si>
  <si>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</si>
  <si>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</si>
  <si>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</si>
  <si>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</si>
  <si>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</si>
  <si>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</si>
  <si>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</si>
  <si>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</si>
  <si>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</si>
  <si>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</si>
  <si>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</si>
  <si>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</si>
  <si>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</si>
  <si>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</si>
  <si>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</si>
  <si>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</si>
  <si>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</si>
  <si>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</si>
  <si>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</si>
  <si>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</si>
  <si>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</si>
  <si>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</si>
  <si>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</si>
  <si>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</si>
  <si>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</si>
  <si>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</si>
  <si>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</si>
  <si>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</si>
  <si>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</si>
  <si>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</si>
  <si>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</si>
  <si>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</si>
  <si>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</si>
  <si>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</si>
  <si>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</si>
  <si>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</si>
  <si>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</si>
  <si>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</si>
  <si>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</si>
  <si>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</si>
  <si>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</si>
  <si>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</si>
  <si>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</si>
  <si>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</si>
  <si>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</si>
  <si>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</si>
  <si>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</si>
  <si>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</si>
  <si>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</si>
  <si>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</si>
  <si>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</si>
  <si>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</si>
  <si>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</si>
  <si>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</si>
  <si>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</si>
  <si>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</si>
  <si>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</si>
  <si>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</si>
  <si>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</si>
  <si>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</si>
  <si>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</si>
  <si>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</si>
  <si>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</si>
  <si>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</si>
  <si>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</si>
  <si>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</si>
  <si>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</si>
  <si>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</si>
  <si>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</si>
  <si>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</si>
  <si>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</si>
  <si>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</si>
  <si>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</si>
  <si>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</si>
  <si>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</si>
  <si>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</si>
  <si>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</si>
  <si>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</si>
  <si>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</si>
  <si>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</si>
  <si>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</si>
  <si>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</si>
  <si>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</si>
  <si>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</si>
  <si>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</si>
  <si>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</si>
  <si>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</si>
  <si>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</si>
  <si>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</si>
  <si>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</si>
  <si>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</si>
  <si>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</si>
  <si>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</si>
  <si>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</si>
  <si>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</si>
  <si>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</si>
  <si>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</si>
  <si>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</si>
  <si>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</si>
  <si>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</si>
  <si>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</si>
  <si>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</si>
  <si>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</si>
  <si>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</si>
  <si>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</si>
  <si>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</si>
  <si>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</si>
  <si>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</si>
  <si>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</si>
  <si>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</si>
  <si>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</si>
  <si>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</si>
  <si>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</si>
  <si>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</si>
  <si>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</si>
  <si>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</si>
  <si>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</si>
  <si>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</si>
  <si>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</si>
  <si>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</si>
  <si>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</si>
  <si>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</si>
  <si>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</si>
  <si>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</si>
  <si>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</si>
  <si>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</si>
  <si>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</si>
  <si>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</si>
  <si>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</si>
  <si>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</si>
  <si>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</si>
  <si>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</si>
  <si>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</si>
  <si>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</si>
  <si>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</si>
  <si>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</si>
  <si>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</si>
  <si>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</si>
  <si>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</si>
  <si>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</si>
  <si>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</si>
  <si>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</si>
  <si>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</si>
  <si>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</si>
  <si>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</si>
  <si>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</si>
  <si>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</si>
  <si>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</si>
  <si>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</si>
  <si>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</si>
  <si>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</si>
  <si>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</si>
  <si>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</si>
  <si>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</si>
  <si>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</si>
  <si>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</si>
  <si>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</si>
  <si>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</si>
  <si>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</si>
  <si>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</si>
  <si>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</si>
  <si>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</si>
  <si>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</si>
  <si>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</si>
  <si>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</si>
  <si>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</si>
  <si>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</si>
  <si>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</si>
  <si>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</si>
  <si>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</si>
  <si>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</si>
  <si>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</si>
  <si>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</si>
  <si>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</si>
  <si>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</si>
  <si>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</si>
  <si>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</si>
  <si>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</si>
  <si>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</si>
  <si>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</si>
  <si>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</si>
  <si>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</si>
  <si>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</si>
  <si>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</si>
  <si>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</si>
  <si>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</si>
  <si>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</si>
  <si>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</si>
  <si>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</si>
  <si>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</si>
  <si>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</si>
  <si>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</si>
  <si>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</si>
  <si>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</si>
  <si>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</si>
  <si>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</si>
  <si>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</si>
  <si>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</si>
  <si>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</si>
  <si>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</si>
  <si>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</si>
  <si>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</si>
  <si>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</si>
  <si>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</si>
  <si>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</si>
  <si>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</si>
  <si>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</si>
  <si>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</si>
  <si>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</si>
  <si>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</si>
  <si>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</si>
  <si>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</si>
  <si>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</si>
  <si>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</si>
  <si>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</si>
  <si>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</si>
  <si>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</si>
  <si>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</si>
  <si>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</si>
  <si>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</si>
  <si>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</si>
  <si>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</si>
  <si>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</si>
  <si>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</si>
  <si>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</si>
  <si>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</si>
  <si>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</si>
  <si>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</si>
  <si>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</si>
  <si>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</si>
  <si>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</si>
  <si>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</si>
  <si>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</si>
  <si>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</si>
  <si>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</si>
  <si>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</si>
  <si>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</si>
  <si>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</si>
  <si>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</si>
  <si>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</si>
  <si>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</si>
  <si>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</si>
  <si>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</si>
  <si>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</si>
  <si>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</si>
  <si>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</si>
  <si>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</si>
  <si>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</si>
  <si>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</si>
  <si>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</si>
  <si>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</si>
  <si>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</si>
  <si>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</si>
  <si>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</si>
  <si>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</si>
  <si>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</si>
  <si>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</si>
  <si>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</si>
  <si>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</si>
  <si>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</si>
  <si>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</si>
  <si>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</si>
  <si>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</si>
  <si>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</si>
  <si>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</si>
  <si>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</si>
  <si>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</si>
  <si>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</si>
  <si>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</si>
  <si>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</si>
  <si>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</si>
  <si>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</si>
  <si>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</si>
  <si>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</si>
  <si>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</si>
  <si>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</si>
  <si>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</si>
  <si>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</si>
  <si>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</si>
  <si>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</si>
  <si>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</si>
  <si>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</si>
  <si>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</si>
  <si>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</si>
  <si>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</si>
  <si>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</si>
  <si>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</si>
  <si>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</si>
  <si>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</si>
  <si>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</si>
  <si>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</si>
  <si>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</si>
  <si>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</si>
  <si>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</si>
  <si>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</si>
  <si>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</si>
  <si>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</si>
  <si>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</si>
  <si>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</si>
  <si>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</si>
  <si>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</si>
  <si>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</si>
  <si>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</si>
  <si>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</si>
  <si>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</si>
  <si>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</si>
  <si>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</si>
  <si>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</si>
  <si>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</si>
  <si>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</si>
  <si>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</si>
  <si>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</si>
  <si>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</si>
  <si>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</si>
  <si>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</si>
  <si>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</si>
  <si>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</si>
  <si>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</si>
  <si>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</si>
  <si>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</si>
  <si>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</si>
  <si>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</si>
  <si>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</si>
  <si>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</si>
  <si>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</si>
  <si>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</si>
  <si>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</si>
  <si>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</si>
  <si>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</si>
  <si>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</si>
  <si>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</si>
  <si>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</si>
  <si>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</si>
  <si>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</si>
  <si>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</si>
  <si>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</si>
  <si>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</si>
  <si>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</si>
  <si>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</si>
  <si>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</si>
  <si>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</si>
  <si>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</si>
  <si>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</si>
  <si>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</si>
  <si>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</si>
  <si>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</si>
  <si>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</si>
  <si>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</si>
  <si>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</si>
  <si>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</si>
  <si>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</si>
  <si>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</si>
  <si>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</si>
  <si>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</si>
  <si>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</si>
  <si>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</si>
  <si>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</si>
  <si>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</si>
  <si>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</si>
  <si>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</si>
  <si>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</si>
  <si>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</si>
  <si>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</si>
  <si>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</si>
  <si>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</si>
  <si>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</si>
  <si>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</si>
  <si>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</si>
  <si>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</si>
  <si>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</si>
  <si>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</si>
  <si>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</si>
  <si>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</si>
  <si>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</si>
  <si>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</si>
  <si>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</si>
  <si>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</si>
  <si>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</si>
  <si>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</si>
  <si>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</si>
  <si>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</si>
  <si>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</si>
  <si>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</si>
  <si>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</si>
  <si>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</si>
  <si>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</si>
  <si>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</si>
  <si>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</si>
  <si>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</si>
  <si>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</si>
  <si>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</si>
  <si>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</si>
  <si>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</si>
  <si>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</si>
  <si>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</si>
  <si>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</si>
  <si>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</si>
  <si>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</si>
  <si>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</si>
  <si>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</si>
  <si>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</si>
  <si>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</si>
  <si>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</si>
  <si>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</si>
  <si>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</si>
  <si>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</si>
  <si>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</si>
  <si>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</si>
  <si>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</si>
  <si>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</si>
  <si>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</si>
  <si>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</si>
  <si>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</si>
  <si>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</si>
  <si>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</si>
  <si>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</si>
  <si>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</si>
  <si>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</si>
  <si>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</si>
  <si>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</si>
  <si>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</si>
  <si>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</si>
  <si>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</si>
  <si>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</si>
  <si>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</si>
  <si>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</si>
  <si>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</si>
  <si>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</si>
  <si>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</si>
  <si>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</si>
  <si>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</si>
  <si>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</si>
  <si>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</si>
  <si>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</si>
  <si>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</si>
  <si>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</si>
  <si>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</si>
  <si>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</si>
  <si>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</si>
  <si>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</si>
  <si>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</si>
  <si>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</si>
  <si>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</si>
  <si>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</si>
  <si>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</si>
  <si>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</si>
  <si>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</si>
  <si>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</si>
  <si>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</si>
  <si>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</si>
  <si>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</si>
  <si>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</si>
  <si>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</si>
  <si>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</si>
  <si>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</si>
  <si>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</si>
  <si>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</si>
  <si>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</si>
  <si>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</si>
  <si>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</si>
  <si>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</si>
  <si>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</si>
  <si>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</si>
  <si>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</si>
  <si>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</si>
  <si>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</si>
  <si>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</si>
  <si>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</si>
  <si>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</si>
  <si>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</si>
  <si>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</si>
  <si>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</si>
  <si>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</si>
  <si>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</si>
  <si>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</si>
  <si>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</si>
  <si>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</si>
  <si>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</si>
  <si>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</si>
  <si>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</si>
  <si>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</si>
  <si>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</si>
  <si>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</si>
  <si>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</si>
  <si>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</si>
  <si>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</si>
  <si>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</si>
  <si>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</si>
  <si>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</si>
  <si>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</si>
  <si>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</si>
  <si>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</si>
  <si>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</si>
  <si>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</si>
  <si>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</si>
  <si>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</si>
  <si>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</si>
  <si>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</si>
  <si>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</si>
  <si>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</si>
  <si>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</si>
  <si>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</si>
  <si>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</si>
  <si>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</si>
  <si>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</si>
  <si>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</si>
  <si>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</si>
  <si>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</si>
  <si>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</si>
  <si>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</si>
  <si>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</si>
  <si>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</si>
  <si>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</si>
  <si>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</si>
  <si>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</si>
  <si>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</si>
  <si>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</si>
  <si>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</si>
  <si>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</si>
  <si>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</si>
  <si>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</si>
  <si>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</si>
  <si>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</si>
  <si>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</si>
  <si>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</si>
  <si>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</si>
  <si>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</si>
  <si>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</si>
  <si>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</si>
  <si>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</si>
  <si>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</si>
  <si>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</si>
  <si>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</si>
  <si>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</si>
  <si>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</si>
  <si>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</si>
  <si>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</si>
  <si>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</si>
  <si>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</si>
  <si>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</si>
  <si>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</si>
  <si>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</si>
  <si>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</si>
  <si>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</si>
  <si>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</si>
  <si>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</si>
  <si>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</si>
  <si>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</si>
  <si>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</si>
  <si>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</si>
  <si>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</si>
  <si>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</si>
  <si>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</si>
  <si>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</si>
  <si>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</si>
  <si>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</si>
  <si>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</si>
  <si>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</si>
  <si>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</si>
  <si>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</si>
  <si>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</si>
  <si>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</si>
  <si>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</si>
  <si>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</si>
  <si>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</si>
  <si>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</si>
  <si>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</si>
  <si>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</si>
  <si>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</si>
  <si>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</si>
  <si>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</si>
  <si>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</si>
  <si>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</si>
  <si>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</si>
  <si>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</si>
  <si>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</si>
  <si>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</si>
  <si>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</si>
  <si>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</si>
  <si>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</si>
  <si>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</si>
  <si>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</si>
  <si>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</si>
  <si>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</si>
  <si>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</si>
  <si>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</si>
  <si>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</si>
  <si>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</si>
  <si>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</si>
  <si>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</si>
  <si>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</si>
  <si>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</si>
  <si>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</si>
  <si>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</si>
  <si>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</si>
  <si>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</si>
  <si>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</si>
  <si>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</si>
  <si>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</si>
  <si>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</si>
  <si>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</si>
  <si>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</si>
  <si>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</si>
  <si>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</si>
  <si>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</si>
  <si>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</si>
  <si>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</si>
  <si>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</si>
  <si>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</si>
  <si>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</si>
  <si>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</si>
  <si>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</si>
  <si>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</si>
  <si>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</si>
  <si>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</si>
  <si>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</si>
  <si>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</si>
  <si>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</si>
  <si>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</si>
  <si>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</si>
  <si>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</si>
  <si>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</si>
  <si>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</si>
  <si>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</si>
  <si>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</si>
  <si>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</si>
  <si>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</si>
  <si>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</si>
  <si>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</si>
  <si>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</si>
  <si>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</si>
  <si>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</si>
  <si>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</si>
  <si>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</si>
  <si>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</si>
  <si>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</si>
  <si>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</si>
  <si>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</si>
  <si>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</si>
  <si>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</si>
  <si>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</si>
  <si>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</si>
  <si>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</si>
  <si>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</si>
  <si>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</si>
  <si>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</si>
  <si>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</si>
  <si>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</si>
  <si>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</si>
  <si>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</si>
  <si>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</si>
  <si>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</si>
  <si>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</si>
  <si>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</si>
  <si>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</si>
  <si>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</si>
  <si>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</si>
  <si>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</si>
  <si>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</si>
  <si>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</si>
  <si>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</si>
  <si>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</si>
  <si>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</si>
  <si>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</si>
  <si>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</si>
  <si>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</si>
  <si>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</si>
  <si>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</si>
  <si>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</si>
  <si>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</si>
  <si>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</si>
  <si>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</si>
  <si>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</si>
  <si>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</si>
  <si>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</si>
  <si>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</si>
  <si>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</si>
  <si>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</si>
  <si>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</si>
  <si>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</si>
  <si>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</si>
  <si>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</si>
  <si>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</si>
  <si>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</si>
  <si>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</si>
  <si>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</si>
  <si>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</si>
  <si>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</si>
  <si>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</si>
  <si>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</si>
  <si>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</si>
  <si>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</si>
  <si>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</si>
  <si>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</si>
  <si>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</si>
  <si>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</si>
  <si>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</si>
  <si>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</si>
  <si>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</si>
  <si>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</si>
  <si>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</si>
  <si>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</si>
  <si>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</si>
  <si>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</si>
  <si>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</si>
  <si>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</si>
  <si>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</si>
  <si>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</si>
  <si>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</si>
  <si>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</si>
  <si>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</si>
  <si>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</si>
  <si>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</si>
  <si>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</si>
  <si>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</si>
  <si>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</si>
  <si>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</si>
  <si>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</si>
  <si>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</si>
  <si>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</si>
  <si>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</si>
  <si>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</si>
  <si>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</si>
  <si>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</si>
  <si>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</si>
  <si>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</si>
  <si>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</si>
  <si>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</si>
  <si>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</si>
  <si>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</si>
  <si>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</si>
  <si>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</si>
  <si>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</si>
  <si>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</si>
  <si>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</si>
  <si>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</si>
  <si>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</si>
  <si>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</si>
  <si>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</si>
  <si>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</si>
  <si>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</si>
  <si>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</si>
  <si>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</si>
  <si>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</si>
  <si>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</si>
  <si>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</si>
  <si>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</si>
  <si>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</si>
  <si>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</si>
  <si>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</si>
  <si>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</si>
  <si>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</si>
  <si>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</si>
  <si>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</si>
  <si>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</si>
  <si>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</si>
  <si>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</si>
  <si>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</si>
  <si>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</si>
  <si>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</si>
  <si>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</si>
  <si>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</si>
  <si>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</si>
  <si>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</si>
  <si>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</si>
  <si>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</si>
  <si>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</si>
  <si>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</si>
  <si>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</si>
  <si>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</si>
  <si>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</si>
  <si>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</si>
  <si>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</si>
  <si>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</si>
  <si>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</si>
  <si>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</si>
  <si>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</si>
  <si>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</si>
  <si>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</si>
  <si>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</si>
  <si>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</si>
  <si>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</si>
  <si>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</si>
  <si>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</si>
  <si>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</si>
  <si>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</si>
  <si>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</si>
  <si>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</si>
  <si>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</si>
  <si>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</si>
  <si>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</si>
  <si>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</si>
  <si>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</si>
  <si>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</si>
  <si>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</si>
  <si>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</si>
  <si>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</si>
  <si>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</si>
  <si>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</si>
  <si>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</si>
  <si>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</si>
  <si>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</si>
  <si>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</si>
  <si>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</si>
  <si>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</si>
  <si>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</si>
  <si>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</si>
  <si>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</si>
  <si>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</si>
  <si>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</si>
  <si>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</si>
  <si>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</si>
  <si>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</si>
  <si>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</si>
  <si>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</si>
  <si>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</si>
  <si>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</si>
  <si>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</si>
  <si>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</si>
  <si>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</si>
  <si>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</si>
  <si>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</si>
  <si>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</si>
  <si>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</si>
  <si>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</si>
  <si>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</si>
  <si>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</si>
  <si>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</si>
  <si>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</si>
  <si>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</si>
  <si>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</si>
  <si>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</si>
  <si>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</si>
  <si>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</si>
  <si>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</si>
  <si>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</si>
  <si>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</si>
  <si>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</si>
  <si>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</si>
  <si>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</si>
  <si>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</si>
  <si>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</si>
  <si>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</si>
  <si>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</si>
  <si>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</si>
  <si>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</si>
  <si>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</si>
  <si>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</si>
  <si>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</si>
  <si>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</si>
  <si>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</si>
  <si>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</si>
  <si>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</si>
  <si>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</si>
  <si>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</si>
  <si>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</si>
  <si>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</si>
  <si>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</si>
  <si>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</si>
  <si>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</si>
  <si>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</si>
  <si>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</si>
  <si>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</si>
  <si>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</si>
  <si>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</si>
  <si>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</si>
  <si>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</si>
  <si>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</si>
  <si>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</si>
  <si>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</si>
  <si>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</si>
  <si>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</si>
  <si>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</si>
  <si>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</si>
  <si>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</si>
  <si>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</si>
  <si>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</si>
  <si>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</si>
  <si>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</si>
  <si>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</si>
  <si>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</si>
  <si>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</si>
  <si>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</si>
  <si>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</si>
  <si>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</si>
  <si>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</si>
  <si>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</si>
  <si>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</si>
  <si>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</si>
  <si>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</si>
  <si>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</si>
  <si>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</si>
  <si>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</si>
  <si>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</si>
  <si>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</si>
  <si>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</si>
  <si>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</si>
  <si>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</si>
  <si>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</si>
  <si>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</si>
  <si>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</si>
  <si>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</si>
  <si>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</si>
  <si>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</si>
  <si>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</si>
  <si>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</si>
  <si>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</si>
  <si>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</si>
  <si>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</si>
  <si>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</si>
  <si>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</si>
  <si>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</si>
  <si>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</si>
  <si>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</si>
  <si>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</si>
  <si>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</si>
  <si>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</si>
  <si>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</si>
  <si>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</si>
  <si>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</si>
  <si>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</si>
  <si>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</si>
  <si>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</si>
  <si>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</si>
  <si>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</si>
  <si>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</si>
  <si>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</si>
  <si>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</si>
  <si>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</si>
  <si>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</si>
  <si>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</si>
  <si>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</si>
  <si>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</si>
  <si>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</si>
  <si>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</si>
  <si>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</si>
  <si>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</si>
  <si>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</si>
  <si>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</si>
  <si>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</si>
  <si>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</si>
  <si>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</si>
  <si>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</si>
  <si>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</si>
  <si>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</si>
  <si>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</si>
  <si>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</si>
  <si>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</si>
  <si>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</si>
  <si>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</si>
  <si>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</si>
  <si>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</si>
  <si>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</si>
  <si>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</si>
  <si>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</si>
  <si>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</si>
  <si>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</si>
  <si>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</si>
  <si>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</si>
  <si>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</si>
  <si>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</si>
  <si>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</si>
  <si>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</si>
  <si>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</si>
  <si>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</si>
  <si>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</si>
  <si>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</si>
  <si>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</si>
  <si>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</si>
  <si>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</si>
  <si>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</si>
  <si>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</si>
  <si>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</si>
  <si>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</si>
  <si>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</si>
  <si>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</si>
  <si>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</si>
  <si>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</si>
  <si>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</si>
  <si>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</si>
  <si>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</si>
  <si>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</si>
  <si>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</si>
  <si>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</si>
  <si>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</si>
  <si>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</si>
  <si>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</si>
  <si>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</si>
  <si>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</si>
  <si>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</si>
  <si>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</si>
  <si>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</si>
  <si>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</si>
  <si>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</si>
  <si>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</si>
  <si>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</si>
  <si>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</si>
  <si>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</si>
  <si>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</si>
  <si>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</si>
  <si>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</si>
  <si>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</si>
  <si>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</si>
  <si>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</si>
  <si>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</si>
  <si>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</si>
  <si>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</si>
  <si>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</si>
  <si>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</si>
  <si>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</si>
  <si>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</si>
  <si>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</si>
  <si>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</si>
  <si>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</si>
  <si>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</si>
  <si>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</si>
  <si>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</si>
  <si>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</si>
  <si>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</si>
  <si>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</si>
  <si>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</si>
  <si>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</si>
  <si>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</si>
  <si>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</si>
  <si>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</si>
  <si>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</si>
  <si>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</si>
  <si>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</si>
  <si>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</si>
  <si>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</si>
  <si>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</si>
  <si>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</si>
  <si>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</si>
  <si>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</si>
  <si>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</si>
  <si>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</si>
  <si>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</si>
  <si>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</si>
  <si>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</si>
  <si>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</si>
  <si>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</si>
  <si>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</si>
  <si>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</si>
  <si>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</si>
  <si>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</si>
  <si>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</si>
  <si>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</si>
  <si>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</si>
  <si>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</si>
  <si>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</si>
  <si>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</si>
  <si>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</si>
  <si>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</si>
  <si>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</si>
  <si>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</si>
  <si>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</si>
  <si>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</si>
  <si>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</si>
  <si>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</si>
  <si>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</si>
  <si>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</si>
  <si>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</si>
  <si>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</si>
  <si>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</si>
  <si>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</si>
  <si>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</si>
  <si>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</si>
  <si>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</si>
  <si>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</si>
  <si>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</si>
  <si>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</si>
  <si>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</si>
  <si>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</si>
  <si>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</si>
  <si>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</si>
  <si>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</si>
  <si>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</si>
  <si>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</si>
  <si>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</si>
  <si>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</si>
  <si>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</si>
  <si>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</si>
  <si>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</si>
  <si>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</si>
  <si>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</si>
  <si>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</si>
  <si>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</si>
  <si>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</si>
  <si>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</si>
  <si>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</si>
  <si>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</si>
  <si>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</si>
  <si>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</si>
  <si>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</si>
  <si>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</si>
  <si>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</si>
  <si>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</si>
  <si>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</si>
  <si>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</si>
  <si>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</si>
  <si>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</si>
  <si>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</si>
  <si>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</si>
  <si>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</si>
  <si>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</si>
  <si>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</si>
  <si>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</si>
  <si>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</si>
  <si>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</si>
  <si>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</si>
  <si>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</si>
  <si>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</si>
  <si>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</si>
  <si>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</si>
  <si>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</si>
  <si>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</si>
  <si>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</si>
  <si>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</si>
  <si>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</si>
  <si>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</si>
  <si>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</si>
  <si>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</si>
  <si>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</si>
  <si>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</si>
  <si>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</si>
  <si>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</si>
  <si>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</si>
  <si>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</si>
  <si>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</si>
  <si>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</si>
  <si>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</si>
  <si>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</si>
  <si>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</si>
  <si>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</si>
  <si>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</si>
  <si>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</si>
  <si>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</si>
  <si>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</si>
  <si>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</si>
  <si>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</si>
  <si>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</si>
  <si>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</si>
  <si>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</si>
  <si>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</si>
  <si>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</si>
  <si>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</si>
  <si>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</si>
  <si>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</si>
  <si>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</si>
  <si>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</si>
  <si>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</si>
  <si>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</si>
  <si>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</si>
  <si>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</si>
  <si>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</si>
  <si>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</si>
  <si>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</si>
  <si>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</si>
  <si>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</si>
  <si>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</si>
  <si>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</si>
  <si>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</si>
  <si>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</si>
  <si>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</si>
  <si>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</si>
  <si>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</si>
  <si>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</si>
  <si>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</si>
  <si>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</si>
  <si>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</si>
  <si>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</si>
  <si>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</si>
  <si>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</si>
  <si>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</si>
  <si>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</si>
  <si>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</si>
  <si>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</si>
  <si>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</si>
  <si>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</si>
  <si>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</si>
  <si>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</si>
  <si>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</si>
  <si>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</si>
  <si>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</si>
  <si>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</si>
  <si>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</si>
  <si>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</si>
  <si>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</si>
  <si>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</si>
  <si>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</si>
  <si>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</si>
  <si>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</si>
  <si>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</si>
  <si>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</si>
  <si>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</si>
  <si>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</si>
  <si>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</si>
  <si>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</si>
  <si>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</si>
  <si>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</si>
  <si>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</si>
  <si>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</si>
  <si>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</si>
  <si>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</si>
  <si>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</si>
  <si>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</si>
  <si>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</si>
  <si>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</si>
  <si>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</si>
  <si>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</si>
  <si>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</si>
  <si>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</si>
  <si>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</si>
  <si>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</si>
  <si>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</si>
  <si>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</si>
  <si>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</si>
  <si>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</si>
  <si>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</si>
  <si>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</si>
  <si>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</si>
  <si>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</si>
  <si>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</si>
  <si>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</si>
  <si>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</si>
  <si>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</si>
  <si>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</si>
  <si>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</si>
  <si>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</si>
  <si>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</si>
  <si>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</si>
  <si>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</si>
  <si>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</si>
  <si>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</si>
  <si>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</si>
  <si>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</si>
  <si>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</si>
  <si>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</si>
  <si>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</si>
  <si>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</si>
  <si>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</si>
  <si>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</si>
  <si>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</si>
  <si>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</si>
  <si>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</si>
  <si>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</si>
  <si>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</si>
  <si>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</si>
  <si>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</si>
  <si>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</si>
  <si>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</si>
  <si>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</si>
  <si>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</si>
  <si>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</si>
  <si>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</si>
  <si>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</si>
  <si>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</si>
  <si>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</si>
  <si>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</si>
  <si>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</si>
  <si>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</si>
  <si>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</si>
  <si>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</si>
  <si>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</si>
  <si>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</si>
  <si>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</si>
  <si>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</si>
  <si>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</si>
  <si>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</si>
  <si>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</si>
  <si>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</si>
  <si>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</si>
  <si>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</si>
  <si>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</si>
  <si>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</si>
  <si>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</si>
  <si>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</si>
  <si>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</si>
  <si>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</si>
  <si>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</si>
  <si>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</si>
  <si>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</si>
  <si>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</si>
  <si>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</si>
  <si>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</si>
  <si>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</si>
  <si>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</si>
  <si>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</si>
  <si>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</si>
  <si>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</si>
  <si>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</si>
  <si>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</si>
  <si>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</si>
  <si>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</si>
  <si>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</si>
  <si>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</si>
  <si>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</si>
  <si>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</si>
  <si>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</si>
  <si>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</si>
  <si>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</si>
  <si>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</si>
  <si>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</si>
  <si>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</si>
  <si>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</si>
  <si>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</si>
  <si>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</si>
  <si>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</si>
  <si>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</si>
  <si>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</si>
  <si>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</si>
  <si>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</si>
  <si>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</si>
  <si>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</si>
  <si>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</si>
  <si>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</si>
  <si>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</si>
  <si>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</si>
  <si>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</si>
  <si>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</si>
  <si>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</si>
  <si>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</si>
  <si>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</si>
  <si>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</si>
  <si>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</si>
  <si>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</si>
  <si>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</si>
  <si>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</si>
  <si>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</si>
  <si>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</si>
  <si>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</si>
  <si>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</si>
  <si>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</si>
  <si>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</si>
  <si>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</si>
  <si>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</si>
  <si>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</si>
  <si>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</si>
  <si>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</si>
  <si>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</si>
  <si>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</si>
  <si>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</si>
  <si>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</si>
  <si>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</si>
  <si>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</si>
  <si>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</si>
  <si>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</si>
  <si>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</si>
  <si>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</si>
  <si>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</si>
  <si>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</si>
  <si>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</si>
  <si>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</si>
  <si>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</si>
  <si>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</si>
  <si>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</si>
  <si>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</si>
  <si>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</si>
  <si>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</si>
  <si>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</si>
  <si>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</si>
  <si>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</si>
  <si>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</si>
  <si>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</si>
  <si>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</si>
  <si>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</si>
  <si>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</si>
  <si>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</si>
  <si>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</si>
  <si>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</si>
  <si>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</si>
  <si>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</si>
  <si>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</si>
  <si>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</si>
  <si>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</si>
  <si>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</si>
  <si>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</si>
  <si>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</si>
  <si>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</si>
  <si>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</si>
  <si>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</si>
  <si>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</si>
  <si>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</si>
  <si>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</si>
  <si>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</si>
  <si>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</si>
  <si>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</si>
  <si>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</si>
  <si>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</si>
  <si>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</si>
  <si>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</si>
  <si>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</si>
  <si>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</si>
  <si>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</si>
  <si>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</si>
  <si>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</si>
  <si>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</si>
  <si>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</si>
  <si>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</si>
  <si>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</si>
  <si>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</si>
  <si>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</si>
  <si>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</si>
  <si>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</si>
  <si>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</si>
  <si>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</si>
  <si>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</si>
  <si>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</si>
  <si>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</si>
  <si>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</si>
  <si>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</si>
  <si>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</si>
  <si>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</si>
  <si>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</si>
  <si>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</si>
  <si>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</si>
  <si>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</si>
  <si>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</si>
  <si>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</si>
  <si>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</si>
  <si>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</si>
  <si>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</si>
  <si>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</si>
  <si>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</si>
  <si>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</si>
  <si>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</si>
  <si>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</si>
  <si>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</si>
  <si>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</si>
  <si>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</si>
  <si>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</si>
  <si>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</si>
  <si>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</si>
  <si>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</si>
  <si>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</si>
  <si>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</si>
  <si>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</si>
  <si>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</si>
  <si>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</si>
  <si>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</si>
  <si>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</si>
  <si>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</si>
  <si>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</si>
  <si>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</si>
  <si>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</si>
  <si>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</si>
  <si>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</si>
  <si>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</si>
  <si>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</si>
  <si>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</si>
  <si>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</si>
  <si>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</si>
  <si>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</si>
  <si>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</si>
  <si>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</si>
  <si>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</si>
  <si>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</si>
  <si>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</si>
  <si>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</si>
  <si>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</si>
  <si>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</si>
  <si>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</si>
  <si>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</si>
  <si>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</si>
  <si>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</si>
  <si>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</si>
  <si>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</si>
  <si>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</si>
  <si>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</si>
  <si>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</si>
  <si>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</si>
  <si>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</si>
  <si>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</si>
  <si>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</si>
  <si>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</si>
  <si>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</si>
  <si>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</si>
  <si>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</si>
  <si>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</si>
  <si>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</si>
  <si>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</si>
  <si>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</si>
  <si>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</si>
  <si>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</si>
  <si>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</si>
  <si>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</si>
  <si>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</si>
  <si>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</si>
  <si>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</si>
  <si>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</si>
  <si>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</si>
  <si>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</si>
  <si>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</si>
  <si>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</si>
  <si>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</si>
  <si>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</si>
  <si>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</si>
  <si>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</si>
  <si>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</si>
  <si>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</si>
  <si>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</si>
  <si>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</si>
  <si>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</si>
  <si>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</si>
  <si>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</si>
  <si>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</si>
  <si>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</si>
  <si>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</si>
  <si>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</si>
  <si>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</si>
  <si>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</si>
  <si>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</si>
  <si>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</si>
  <si>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</si>
  <si>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</si>
  <si>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</si>
  <si>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</si>
  <si>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</si>
  <si>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</si>
  <si>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</si>
  <si>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</si>
  <si>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</si>
  <si>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</si>
  <si>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</si>
  <si>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</si>
  <si>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</si>
  <si>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</si>
  <si>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</si>
  <si>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</si>
  <si>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</si>
  <si>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</si>
  <si>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</si>
  <si>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</si>
  <si>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</si>
  <si>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</si>
  <si>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</si>
  <si>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</si>
  <si>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</si>
  <si>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</si>
  <si>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</si>
  <si>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</si>
  <si>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</si>
  <si>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</si>
  <si>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</si>
  <si>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</si>
  <si>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</si>
  <si>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</si>
  <si>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</si>
  <si>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</si>
  <si>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</si>
  <si>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</si>
  <si>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</si>
  <si>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</si>
  <si>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</si>
  <si>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</si>
  <si>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</si>
  <si>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</si>
  <si>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</si>
  <si>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</si>
  <si>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</si>
  <si>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</si>
  <si>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</si>
  <si>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</si>
  <si>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</si>
  <si>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</si>
  <si>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</si>
  <si>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</si>
  <si>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</si>
  <si>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</si>
  <si>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</si>
  <si>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</si>
  <si>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</si>
  <si>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</si>
  <si>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</si>
  <si>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</si>
  <si>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</si>
  <si>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</si>
  <si>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</si>
  <si>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</si>
  <si>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</si>
  <si>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</si>
  <si>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</si>
  <si>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</si>
  <si>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</si>
  <si>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</si>
  <si>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</si>
  <si>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</si>
  <si>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</si>
  <si>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</si>
  <si>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</si>
  <si>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</si>
  <si>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</si>
  <si>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</si>
  <si>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</si>
  <si>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</si>
  <si>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</si>
  <si>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</si>
  <si>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</si>
  <si>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</si>
  <si>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</si>
  <si>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</si>
  <si>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</si>
  <si>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</si>
  <si>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</si>
  <si>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</si>
  <si>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</si>
  <si>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</si>
  <si>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</si>
  <si>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</si>
  <si>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</si>
  <si>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</si>
  <si>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</si>
  <si>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</si>
  <si>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</si>
  <si>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</si>
  <si>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</si>
  <si>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</si>
  <si>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</si>
  <si>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</si>
  <si>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</si>
  <si>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</si>
  <si>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</si>
  <si>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</si>
  <si>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</si>
  <si>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</si>
  <si>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</si>
  <si>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</si>
  <si>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</si>
  <si>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</si>
  <si>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</si>
  <si>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</si>
  <si>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</si>
  <si>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</si>
  <si>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</si>
  <si>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</si>
  <si>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</si>
  <si>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</si>
  <si>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</si>
  <si>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</si>
  <si>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</si>
  <si>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</si>
  <si>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</si>
  <si>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</si>
  <si>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</si>
  <si>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</si>
  <si>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</si>
  <si>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</si>
  <si>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</si>
  <si>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</si>
  <si>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</si>
  <si>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</si>
  <si>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</si>
  <si>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</si>
  <si>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</si>
  <si>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</si>
  <si>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</si>
  <si>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</si>
  <si>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</si>
  <si>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</si>
  <si>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</si>
  <si>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</si>
  <si>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</si>
  <si>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</si>
  <si>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</si>
  <si>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</si>
  <si>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</si>
  <si>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</si>
  <si>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</si>
  <si>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</si>
  <si>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</si>
  <si>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</si>
  <si>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</si>
  <si>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</si>
  <si>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</si>
  <si>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</si>
  <si>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</si>
  <si>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</si>
  <si>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</si>
  <si>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</si>
  <si>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</si>
  <si>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</si>
  <si>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</si>
  <si>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</si>
  <si>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</si>
  <si>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</si>
  <si>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</si>
  <si>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</si>
  <si>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</si>
  <si>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</si>
  <si>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</si>
  <si>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</si>
  <si>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</si>
  <si>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</si>
  <si>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</si>
  <si>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</si>
  <si>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</si>
  <si>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</si>
  <si>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</si>
  <si>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</si>
  <si>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</si>
  <si>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</si>
  <si>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</si>
  <si>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</si>
  <si>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</si>
  <si>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</si>
  <si>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</si>
  <si>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</si>
  <si>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</si>
  <si>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</si>
  <si>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</si>
  <si>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</si>
  <si>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</si>
  <si>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</si>
  <si>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</si>
  <si>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</si>
  <si>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</si>
  <si>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</si>
  <si>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</si>
  <si>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</si>
  <si>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</si>
  <si>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</si>
  <si>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</si>
  <si>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</si>
  <si>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</si>
  <si>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</si>
  <si>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</si>
  <si>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</si>
  <si>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</si>
  <si>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</si>
  <si>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</si>
  <si>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</si>
  <si>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</si>
  <si>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</si>
  <si>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</si>
  <si>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</si>
  <si>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</si>
  <si>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</si>
  <si>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</si>
  <si>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</si>
  <si>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</si>
  <si>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</si>
  <si>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</si>
  <si>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</si>
  <si>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</si>
  <si>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</si>
  <si>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</si>
  <si>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</si>
  <si>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</si>
  <si>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</si>
  <si>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</si>
  <si>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</si>
  <si>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</si>
  <si>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</si>
  <si>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</si>
  <si>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</si>
  <si>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</si>
  <si>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</si>
  <si>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</si>
  <si>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</si>
  <si>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</si>
  <si>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</si>
  <si>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</si>
  <si>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</si>
  <si>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</si>
  <si>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</si>
  <si>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</si>
  <si>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</si>
  <si>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</si>
  <si>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</si>
  <si>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</si>
  <si>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</si>
  <si>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</si>
  <si>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</si>
  <si>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</si>
  <si>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</si>
  <si>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</si>
  <si>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</si>
  <si>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</si>
  <si>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</si>
  <si>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</si>
  <si>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</si>
  <si>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</si>
  <si>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</si>
  <si>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</si>
  <si>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</si>
  <si>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</si>
  <si>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</si>
  <si>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</si>
  <si>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</si>
  <si>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</si>
  <si>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</si>
  <si>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</si>
  <si>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</si>
  <si>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</si>
  <si>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</si>
  <si>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</si>
  <si>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</si>
  <si>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</si>
  <si>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</si>
  <si>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</si>
  <si>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</si>
  <si>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</si>
  <si>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</si>
  <si>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</si>
  <si>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</si>
  <si>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</si>
  <si>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</si>
  <si>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</si>
  <si>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</si>
  <si>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</si>
  <si>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</si>
  <si>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</si>
  <si>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</si>
  <si>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</si>
  <si>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</si>
  <si>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</si>
  <si>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</si>
  <si>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</si>
  <si>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</si>
  <si>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</si>
  <si>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</si>
  <si>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</si>
  <si>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</si>
  <si>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</si>
  <si>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</si>
  <si>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</si>
  <si>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</si>
  <si>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</si>
  <si>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</si>
  <si>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</si>
  <si>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</si>
  <si>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</si>
  <si>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</si>
  <si>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</si>
  <si>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</si>
  <si>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</si>
  <si>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</si>
  <si>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</si>
  <si>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</si>
  <si>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</si>
  <si>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</si>
  <si>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</si>
  <si>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</si>
  <si>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</si>
  <si>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</si>
  <si>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</si>
  <si>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</si>
  <si>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</si>
  <si>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</si>
  <si>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</si>
  <si>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</si>
  <si>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</si>
  <si>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</si>
  <si>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</si>
  <si>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</si>
  <si>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</si>
  <si>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</si>
  <si>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</si>
  <si>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</si>
  <si>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</si>
  <si>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</si>
  <si>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</si>
  <si>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</si>
  <si>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</si>
  <si>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</si>
  <si>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</si>
  <si>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</si>
  <si>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</si>
  <si>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</si>
  <si>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</si>
  <si>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</si>
  <si>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</si>
  <si>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</si>
  <si>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</si>
  <si>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</si>
  <si>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</si>
  <si>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</si>
  <si>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</si>
  <si>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</si>
  <si>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</si>
  <si>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</si>
  <si>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</si>
  <si>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</si>
  <si>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</si>
  <si>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</si>
  <si>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</si>
  <si>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</si>
  <si>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</si>
  <si>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</si>
  <si>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</si>
  <si>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</si>
  <si>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</si>
  <si>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</si>
  <si>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</si>
  <si>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</si>
  <si>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</si>
  <si>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</si>
  <si>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</si>
  <si>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</si>
  <si>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</si>
  <si>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</si>
  <si>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</si>
  <si>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</si>
  <si>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</si>
  <si>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</si>
  <si>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</si>
  <si>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</si>
  <si>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</si>
  <si>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</si>
  <si>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</si>
  <si>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</si>
  <si>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</si>
  <si>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</si>
  <si>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</si>
  <si>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</si>
  <si>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</si>
  <si>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</si>
  <si>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</si>
  <si>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</si>
  <si>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</si>
  <si>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</si>
  <si>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</si>
  <si>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</si>
  <si>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</si>
  <si>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</si>
  <si>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</si>
  <si>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</si>
  <si>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</si>
  <si>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</si>
  <si>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</si>
  <si>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</si>
  <si>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</si>
  <si>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</si>
  <si>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</si>
  <si>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</si>
  <si>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</si>
  <si>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</si>
  <si>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</si>
  <si>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</si>
  <si>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</si>
  <si>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</si>
  <si>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</si>
  <si>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</si>
  <si>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</si>
  <si>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</si>
  <si>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</si>
  <si>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</si>
  <si>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</si>
  <si>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</si>
  <si>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</si>
  <si>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</si>
  <si>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</si>
  <si>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</si>
  <si>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</si>
  <si>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</si>
  <si>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</si>
  <si>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</si>
  <si>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</si>
  <si>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</si>
  <si>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</si>
  <si>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</si>
  <si>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</si>
  <si>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</si>
  <si>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</si>
  <si>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</si>
  <si>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</si>
  <si>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</si>
  <si>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</si>
  <si>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</si>
  <si>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</si>
  <si>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</si>
  <si>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</si>
  <si>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</si>
  <si>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</si>
  <si>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</si>
  <si>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</si>
  <si>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</si>
  <si>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</si>
  <si>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</si>
  <si>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</si>
  <si>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</si>
  <si>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</si>
  <si>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</si>
  <si>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</si>
  <si>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</si>
  <si>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</si>
  <si>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</si>
  <si>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</si>
  <si>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</si>
  <si>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</si>
  <si>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</si>
  <si>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</si>
  <si>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</si>
  <si>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</si>
  <si>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</si>
  <si>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</si>
  <si>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</si>
  <si>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</si>
  <si>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</si>
  <si>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</si>
  <si>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</si>
  <si>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</si>
  <si>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</si>
  <si>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</si>
  <si>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</si>
  <si>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</si>
  <si>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</si>
  <si>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</si>
  <si>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</si>
  <si>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</si>
  <si>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</si>
  <si>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</si>
  <si>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</si>
  <si>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</si>
  <si>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</si>
  <si>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</si>
  <si>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</si>
  <si>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</si>
  <si>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</si>
  <si>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</si>
  <si>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</si>
  <si>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</si>
  <si>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</si>
  <si>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</si>
  <si>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</si>
  <si>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</si>
  <si>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</si>
  <si>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</si>
  <si>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</si>
  <si>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</si>
  <si>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</si>
  <si>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</si>
  <si>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</si>
  <si>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</si>
  <si>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</si>
  <si>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</si>
  <si>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</si>
  <si>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</si>
  <si>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</si>
  <si>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</si>
  <si>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</si>
  <si>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</si>
  <si>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</si>
  <si>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</si>
  <si>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</si>
  <si>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</si>
  <si>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</si>
  <si>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</si>
  <si>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</si>
  <si>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</si>
  <si>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</si>
  <si>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</si>
  <si>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</si>
  <si>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</si>
  <si>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</si>
  <si>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</si>
  <si>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</si>
  <si>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</si>
  <si>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</si>
  <si>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</si>
  <si>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</si>
  <si>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</si>
  <si>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</si>
  <si>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</si>
  <si>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</si>
  <si>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</si>
  <si>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</si>
  <si>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</si>
  <si>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</si>
  <si>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</si>
  <si>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</si>
  <si>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</si>
  <si>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</si>
  <si>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</si>
  <si>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</si>
  <si>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</si>
  <si>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</si>
  <si>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</si>
  <si>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</si>
  <si>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</si>
  <si>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</si>
  <si>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</si>
  <si>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</si>
  <si>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</si>
  <si>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</si>
  <si>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</si>
  <si>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</si>
  <si>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</si>
  <si>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</si>
  <si>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</si>
  <si>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</si>
  <si>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</si>
  <si>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</si>
  <si>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</si>
  <si>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</si>
  <si>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</si>
  <si>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</si>
  <si>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</si>
  <si>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</si>
  <si>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</si>
  <si>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</si>
  <si>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</si>
  <si>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</si>
  <si>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</si>
  <si>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</si>
  <si>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</si>
  <si>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</si>
  <si>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</si>
  <si>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</si>
  <si>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</si>
  <si>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</si>
  <si>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</si>
  <si>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</si>
  <si>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</si>
  <si>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</si>
  <si>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</si>
  <si>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</si>
  <si>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</si>
  <si>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</si>
  <si>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</si>
  <si>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</si>
  <si>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</si>
  <si>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</si>
  <si>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</si>
  <si>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</si>
  <si>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</si>
  <si>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</si>
  <si>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</si>
  <si>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</si>
  <si>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</si>
  <si>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</si>
  <si>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</si>
  <si>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</si>
  <si>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</si>
  <si>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</si>
  <si>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</si>
  <si>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</si>
  <si>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</si>
  <si>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</si>
  <si>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</si>
  <si>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</si>
  <si>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</si>
  <si>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</si>
  <si>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</si>
  <si>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</si>
  <si>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</si>
  <si>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</si>
  <si>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</si>
  <si>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</si>
  <si>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</si>
  <si>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</si>
  <si>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</si>
  <si>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</si>
  <si>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</si>
  <si>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</si>
  <si>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</si>
  <si>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</si>
  <si>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</si>
  <si>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</si>
  <si>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</si>
  <si>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</si>
  <si>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</si>
  <si>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</si>
  <si>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</si>
  <si>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</si>
  <si>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</si>
  <si>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</si>
  <si>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</si>
  <si>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</si>
  <si>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</si>
  <si>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</si>
  <si>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</si>
  <si>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</si>
  <si>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</si>
  <si>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</si>
  <si>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</si>
  <si>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</si>
  <si>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</si>
  <si>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</si>
  <si>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</si>
  <si>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</si>
  <si>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</si>
  <si>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</si>
  <si>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</si>
  <si>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</si>
  <si>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</si>
  <si>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</si>
  <si>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</si>
  <si>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</si>
  <si>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</si>
  <si>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</si>
  <si>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</si>
  <si>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</si>
  <si>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</si>
  <si>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</si>
  <si>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</si>
  <si>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</si>
  <si>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</si>
  <si>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</si>
  <si>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</si>
  <si>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</si>
  <si>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</si>
  <si>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</si>
  <si>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</si>
  <si>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</si>
  <si>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</si>
  <si>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</si>
  <si>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</si>
  <si>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</si>
  <si>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</si>
  <si>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</si>
  <si>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</si>
  <si>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</si>
  <si>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</si>
  <si>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</si>
  <si>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</si>
  <si>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</si>
  <si>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</si>
  <si>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</si>
  <si>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</si>
  <si>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</si>
  <si>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</si>
  <si>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</si>
  <si>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</si>
  <si>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</si>
  <si>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</si>
  <si>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</si>
  <si>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</si>
  <si>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</si>
  <si>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</si>
  <si>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</si>
  <si>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</si>
  <si>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</si>
  <si>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</si>
  <si>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</si>
  <si>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</si>
  <si>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</si>
  <si>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</si>
  <si>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</si>
  <si>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</si>
  <si>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</si>
  <si>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</si>
  <si>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</si>
  <si>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</si>
  <si>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</si>
  <si>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</si>
  <si>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</si>
  <si>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</si>
  <si>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</si>
  <si>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</si>
  <si>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</si>
  <si>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</si>
  <si>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</si>
  <si>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</si>
  <si>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</si>
  <si>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</si>
  <si>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</si>
  <si>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</si>
  <si>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</si>
  <si>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</si>
  <si>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</si>
  <si>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</si>
  <si>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</si>
  <si>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</si>
  <si>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</si>
  <si>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</si>
  <si>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</si>
  <si>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</si>
  <si>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</si>
  <si>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</si>
  <si>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</si>
  <si>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</si>
  <si>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</si>
  <si>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</si>
  <si>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</si>
  <si>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</si>
  <si>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</si>
  <si>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</si>
  <si>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</si>
  <si>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</si>
  <si>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</si>
  <si>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</si>
  <si>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</si>
  <si>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</si>
  <si>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</si>
  <si>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</si>
  <si>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</si>
  <si>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</si>
  <si>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</si>
  <si>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</si>
  <si>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</si>
  <si>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</si>
  <si>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</si>
  <si>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</si>
  <si>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</si>
  <si>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</si>
  <si>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</si>
  <si>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</si>
  <si>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</si>
  <si>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</si>
  <si>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</si>
  <si>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</si>
  <si>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</si>
  <si>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</si>
  <si>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</si>
  <si>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</si>
  <si>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</si>
  <si>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</si>
  <si>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</si>
  <si>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</si>
  <si>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</si>
  <si>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</si>
  <si>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</si>
  <si>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</si>
  <si>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</si>
  <si>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</si>
  <si>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</si>
  <si>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</si>
  <si>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</si>
  <si>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</si>
  <si>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</si>
  <si>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</si>
  <si>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</si>
  <si>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</si>
  <si>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</si>
  <si>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</si>
  <si>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</si>
  <si>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</si>
  <si>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</si>
  <si>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</si>
  <si>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</si>
  <si>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</si>
  <si>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</si>
  <si>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</si>
  <si>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</si>
  <si>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</si>
  <si>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</si>
  <si>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</si>
  <si>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</si>
  <si>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</si>
  <si>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</si>
  <si>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</si>
  <si>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</si>
  <si>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</si>
  <si>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</si>
  <si>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</si>
  <si>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</si>
  <si>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</si>
  <si>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</si>
  <si>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</si>
  <si>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</si>
  <si>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</si>
  <si>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</si>
  <si>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</si>
  <si>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</si>
  <si>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</si>
  <si>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</si>
  <si>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</si>
  <si>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</si>
  <si>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</si>
  <si>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</si>
  <si>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</si>
  <si>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</si>
  <si>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</si>
  <si>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</si>
  <si>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</si>
  <si>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</si>
  <si>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</si>
  <si>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</si>
  <si>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</si>
  <si>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</si>
  <si>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</si>
  <si>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</si>
  <si>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</si>
  <si>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</si>
  <si>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</si>
  <si>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</si>
  <si>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</si>
  <si>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</si>
  <si>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</si>
  <si>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</si>
  <si>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</si>
  <si>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</si>
  <si>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</si>
  <si>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</si>
  <si>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</si>
  <si>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</si>
  <si>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</si>
  <si>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</si>
  <si>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</si>
  <si>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</si>
  <si>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</si>
  <si>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</si>
  <si>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</si>
  <si>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</si>
  <si>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</si>
  <si>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</si>
  <si>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</si>
  <si>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</si>
  <si>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</si>
  <si>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</si>
  <si>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</si>
  <si>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</si>
  <si>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</si>
  <si>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</si>
  <si>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</si>
  <si>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</si>
  <si>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</si>
  <si>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</si>
  <si>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</si>
  <si>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</si>
  <si>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</si>
  <si>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</si>
  <si>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</si>
  <si>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</si>
  <si>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</si>
  <si>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</si>
  <si>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</si>
  <si>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</si>
  <si>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</si>
  <si>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</si>
  <si>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</si>
  <si>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</si>
  <si>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</si>
  <si>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</si>
  <si>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</si>
  <si>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</si>
  <si>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</si>
  <si>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</si>
  <si>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</si>
  <si>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</si>
  <si>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</si>
  <si>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</si>
  <si>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</si>
  <si>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</si>
  <si>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</si>
  <si>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</si>
  <si>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</si>
  <si>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</si>
  <si>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</si>
  <si>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</si>
  <si>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</si>
  <si>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</si>
  <si>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</si>
  <si>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</si>
  <si>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</si>
  <si>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</si>
  <si>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</si>
  <si>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</si>
  <si>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</si>
  <si>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</si>
  <si>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</si>
  <si>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</si>
  <si>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</si>
  <si>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</si>
  <si>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</si>
  <si>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</si>
  <si>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</si>
  <si>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</si>
  <si>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</si>
  <si>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</si>
  <si>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</si>
  <si>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</si>
  <si>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</si>
  <si>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</si>
  <si>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</si>
  <si>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</si>
  <si>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</si>
  <si>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</si>
  <si>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</si>
  <si>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</si>
  <si>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</si>
  <si>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</si>
  <si>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</si>
  <si>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</si>
  <si>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</si>
  <si>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</si>
  <si>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</si>
  <si>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</si>
  <si>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</si>
  <si>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</si>
  <si>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</si>
  <si>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</si>
  <si>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</si>
  <si>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</si>
  <si>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</si>
  <si>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</si>
  <si>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</si>
  <si>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</si>
  <si>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</si>
  <si>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</si>
  <si>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</si>
  <si>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</si>
  <si>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</si>
  <si>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</si>
  <si>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</si>
  <si>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</si>
  <si>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</si>
  <si>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</si>
  <si>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</si>
  <si>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</si>
  <si>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</si>
  <si>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</si>
  <si>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</si>
  <si>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</si>
  <si>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</si>
  <si>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</si>
  <si>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</si>
  <si>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</si>
  <si>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</si>
  <si>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</si>
  <si>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</si>
  <si>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</si>
  <si>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</si>
  <si>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</si>
  <si>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</si>
  <si>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</si>
  <si>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</si>
  <si>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</si>
  <si>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</si>
  <si>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</si>
  <si>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</si>
  <si>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</si>
  <si>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</si>
  <si>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</si>
  <si>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</si>
  <si>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</si>
  <si>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</si>
  <si>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</si>
  <si>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</si>
  <si>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</si>
  <si>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</si>
  <si>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</si>
  <si>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</si>
  <si>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</si>
  <si>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</si>
  <si>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</si>
  <si>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</si>
  <si>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</si>
  <si>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</si>
  <si>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</si>
  <si>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</si>
  <si>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</si>
  <si>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</si>
  <si>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</si>
  <si>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</si>
  <si>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</si>
  <si>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</si>
  <si>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</si>
  <si>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</si>
  <si>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</si>
  <si>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</si>
  <si>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</si>
  <si>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</si>
  <si>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</si>
  <si>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</si>
  <si>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</si>
  <si>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</si>
  <si>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</si>
  <si>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</si>
  <si>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</si>
  <si>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</si>
  <si>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</si>
  <si>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</si>
  <si>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</si>
  <si>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</si>
  <si>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</si>
  <si>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</si>
  <si>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</si>
  <si>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</si>
  <si>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</si>
  <si>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</si>
  <si>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</si>
  <si>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</si>
  <si>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</si>
  <si>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</si>
  <si>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</si>
  <si>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</si>
  <si>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</si>
  <si>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</si>
  <si>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</si>
  <si>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</si>
  <si>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</si>
  <si>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</si>
  <si>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</si>
  <si>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</si>
  <si>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</si>
  <si>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</si>
  <si>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</si>
  <si>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</si>
  <si>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</si>
  <si>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</si>
  <si>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</si>
  <si>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</si>
  <si>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</si>
  <si>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</si>
  <si>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</si>
  <si>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</si>
  <si>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</si>
  <si>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</si>
  <si>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</si>
  <si>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</si>
  <si>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</si>
  <si>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</si>
  <si>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</si>
  <si>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</si>
  <si>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</si>
  <si>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</si>
  <si>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</si>
  <si>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</si>
  <si>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</si>
  <si>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</si>
  <si>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</si>
  <si>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</si>
  <si>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</si>
  <si>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</si>
  <si>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</si>
  <si>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</si>
  <si>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</si>
  <si>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</si>
  <si>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</si>
  <si>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</si>
  <si>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</si>
  <si>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</si>
  <si>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</si>
  <si>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</si>
  <si>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</si>
  <si>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</si>
  <si>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</si>
  <si>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</si>
  <si>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</si>
  <si>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</si>
  <si>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</si>
  <si>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</si>
  <si>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</si>
  <si>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</si>
  <si>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</si>
  <si>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</si>
  <si>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</si>
  <si>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</si>
  <si>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</si>
  <si>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</si>
  <si>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</si>
  <si>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</si>
  <si>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</si>
  <si>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</si>
  <si>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</si>
  <si>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</si>
  <si>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</si>
  <si>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</si>
  <si>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</si>
  <si>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</si>
  <si>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</si>
  <si>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</si>
  <si>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</si>
  <si>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</si>
  <si>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</si>
  <si>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</si>
  <si>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</si>
  <si>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</si>
  <si>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</si>
  <si>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</si>
  <si>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</si>
  <si>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</si>
  <si>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</si>
  <si>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</si>
  <si>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</si>
  <si>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</si>
  <si>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</si>
  <si>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</si>
  <si>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</si>
  <si>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</si>
  <si>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</si>
  <si>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</si>
  <si>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</si>
  <si>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</si>
  <si>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</si>
  <si>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</si>
  <si>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</si>
  <si>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</si>
  <si>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</si>
  <si>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</si>
  <si>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</si>
  <si>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</si>
  <si>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</si>
  <si>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</si>
  <si>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</si>
  <si>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</si>
  <si>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</si>
  <si>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</si>
  <si>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</si>
  <si>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</si>
  <si>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</si>
  <si>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</si>
  <si>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</si>
  <si>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</si>
  <si>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</si>
  <si>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</si>
  <si>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</si>
  <si>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</si>
  <si>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</si>
  <si>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</si>
  <si>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</si>
  <si>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</si>
  <si>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</si>
  <si>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</si>
  <si>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</si>
  <si>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</si>
  <si>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</si>
  <si>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</si>
  <si>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</si>
  <si>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</si>
  <si>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</si>
  <si>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</si>
  <si>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</si>
  <si>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</si>
  <si>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</si>
  <si>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</si>
  <si>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</si>
  <si>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</si>
  <si>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</si>
  <si>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</si>
  <si>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</si>
  <si>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</si>
  <si>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</si>
  <si>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</si>
  <si>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</si>
  <si>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</si>
  <si>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</si>
  <si>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</si>
  <si>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</si>
  <si>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</si>
  <si>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</si>
  <si>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</si>
  <si>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</si>
  <si>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</si>
  <si>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</si>
  <si>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</si>
  <si>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</si>
  <si>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</si>
  <si>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</si>
  <si>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</si>
  <si>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</si>
  <si>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</si>
  <si>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</si>
  <si>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</si>
  <si>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</si>
  <si>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</si>
  <si>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</si>
  <si>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</si>
  <si>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</si>
  <si>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</si>
  <si>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</si>
  <si>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</si>
  <si>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</si>
  <si>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</si>
  <si>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</si>
  <si>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</si>
  <si>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</si>
  <si>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</si>
  <si>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</si>
  <si>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</si>
  <si>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</si>
  <si>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</si>
  <si>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</si>
  <si>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</si>
  <si>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</si>
  <si>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</si>
  <si>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</si>
  <si>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</si>
  <si>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</si>
  <si>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</si>
  <si>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</si>
  <si>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</si>
  <si>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</si>
  <si>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</si>
  <si>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</si>
  <si>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</si>
  <si>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</si>
  <si>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</si>
  <si>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</si>
  <si>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</si>
  <si>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</si>
  <si>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</si>
  <si>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</si>
  <si>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</si>
  <si>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</si>
  <si>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</si>
  <si>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</si>
  <si>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</si>
  <si>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</si>
  <si>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</si>
  <si>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</si>
  <si>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</si>
  <si>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</si>
  <si>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</si>
  <si>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</si>
  <si>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</si>
  <si>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</si>
  <si>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</si>
  <si>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</si>
  <si>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</si>
  <si>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</si>
  <si>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</si>
  <si>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</si>
  <si>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</si>
  <si>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</si>
  <si>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</si>
  <si>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</si>
  <si>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</si>
  <si>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</si>
  <si>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</si>
  <si>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</si>
  <si>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</si>
  <si>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</si>
  <si>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</si>
  <si>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</si>
  <si>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</si>
  <si>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</si>
  <si>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</si>
  <si>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</si>
  <si>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</si>
  <si>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</si>
  <si>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</si>
  <si>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</si>
  <si>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</si>
  <si>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</si>
  <si>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</si>
  <si>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</si>
  <si>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</si>
  <si>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</si>
  <si>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</si>
  <si>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</si>
  <si>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</si>
  <si>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</si>
  <si>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</si>
  <si>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</si>
  <si>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</si>
  <si>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</si>
  <si>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</si>
  <si>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</si>
  <si>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</si>
  <si>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</si>
  <si>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</si>
  <si>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</si>
  <si>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</si>
  <si>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</si>
  <si>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</si>
  <si>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</si>
  <si>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</si>
  <si>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</si>
  <si>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</si>
  <si>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</si>
  <si>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</si>
  <si>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</si>
  <si>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</si>
  <si>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</si>
  <si>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</si>
  <si>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</si>
  <si>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</si>
  <si>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</si>
  <si>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</si>
  <si>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</si>
  <si>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</si>
  <si>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</si>
  <si>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</si>
  <si>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</si>
  <si>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</si>
  <si>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</si>
  <si>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</si>
  <si>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</si>
  <si>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</si>
  <si>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</si>
  <si>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</si>
  <si>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</si>
  <si>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</si>
  <si>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</si>
  <si>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</si>
  <si>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</si>
  <si>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</si>
  <si>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</si>
  <si>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</si>
  <si>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</si>
  <si>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</si>
  <si>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</si>
  <si>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</si>
  <si>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</si>
  <si>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</si>
  <si>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</si>
  <si>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</si>
  <si>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</si>
  <si>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</si>
  <si>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</si>
  <si>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</si>
  <si>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</si>
  <si>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</si>
  <si>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</si>
  <si>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</si>
  <si>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</si>
  <si>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</si>
  <si>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</si>
  <si>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</si>
  <si>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</si>
  <si>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</si>
  <si>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</si>
  <si>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</si>
  <si>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</si>
  <si>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</si>
  <si>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</si>
  <si>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</si>
  <si>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</si>
  <si>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</si>
  <si>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</si>
  <si>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</si>
  <si>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</si>
  <si>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</si>
  <si>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</si>
  <si>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</si>
  <si>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</si>
  <si>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</si>
  <si>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</si>
  <si>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</si>
  <si>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</si>
  <si>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</si>
  <si>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</si>
  <si>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</si>
  <si>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</si>
  <si>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</si>
  <si>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</si>
  <si>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</si>
  <si>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</si>
  <si>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</si>
  <si>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</si>
  <si>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</si>
  <si>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</si>
  <si>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</si>
  <si>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</si>
  <si>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</si>
  <si>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</si>
  <si>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</si>
  <si>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</si>
  <si>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</si>
  <si>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</si>
  <si>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</si>
  <si>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</si>
  <si>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</si>
  <si>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</si>
  <si>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</si>
  <si>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</si>
  <si>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</si>
  <si>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</si>
  <si>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</si>
  <si>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</si>
  <si>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</si>
  <si>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</si>
  <si>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</si>
  <si>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</si>
  <si>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</si>
  <si>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</si>
  <si>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</si>
  <si>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</si>
  <si>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</si>
  <si>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</si>
  <si>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</si>
  <si>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</si>
  <si>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</si>
  <si>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</si>
  <si>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</si>
  <si>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</si>
  <si>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</si>
  <si>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</si>
  <si>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</si>
  <si>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</si>
  <si>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</si>
  <si>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</si>
  <si>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</si>
  <si>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</si>
  <si>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</si>
  <si>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</si>
  <si>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</si>
  <si>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</si>
  <si>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</si>
  <si>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</si>
  <si>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</si>
  <si>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</si>
  <si>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</si>
  <si>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</si>
  <si>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</si>
  <si>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</si>
  <si>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</si>
  <si>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</si>
  <si>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</si>
  <si>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</si>
  <si>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</si>
  <si>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</si>
  <si>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</si>
  <si>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</si>
  <si>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</si>
  <si>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</si>
  <si>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</si>
  <si>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</si>
  <si>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</si>
  <si>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</si>
  <si>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</si>
  <si>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</si>
  <si>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</si>
  <si>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</si>
  <si>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</si>
  <si>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</si>
  <si>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</si>
  <si>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</si>
  <si>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</si>
  <si>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</si>
  <si>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</si>
  <si>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</si>
  <si>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</si>
  <si>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</si>
  <si>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</si>
  <si>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</si>
  <si>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</si>
  <si>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</si>
  <si>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</si>
  <si>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</si>
  <si>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</si>
  <si>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</si>
  <si>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</si>
  <si>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</si>
  <si>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</si>
  <si>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</si>
  <si>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</si>
  <si>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</si>
  <si>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</si>
  <si>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</si>
  <si>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</si>
  <si>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</si>
  <si>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</si>
  <si>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</si>
  <si>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</si>
  <si>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</si>
  <si>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</si>
  <si>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</si>
  <si>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</si>
  <si>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</si>
  <si>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</si>
  <si>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</si>
  <si>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</si>
  <si>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</si>
  <si>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</si>
  <si>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</si>
  <si>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</si>
  <si>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</si>
  <si>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</si>
  <si>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</si>
  <si>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</si>
  <si>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</si>
  <si>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</si>
  <si>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</si>
  <si>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</si>
  <si>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</si>
  <si>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</si>
  <si>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</si>
  <si>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</si>
  <si>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</si>
  <si>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</si>
  <si>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</si>
  <si>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</si>
  <si>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</si>
  <si>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</si>
  <si>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</si>
  <si>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</si>
  <si>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</si>
  <si>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</si>
  <si>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</si>
  <si>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</si>
  <si>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</si>
  <si>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</si>
  <si>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</si>
  <si>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</si>
  <si>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</si>
  <si>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</si>
  <si>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</si>
  <si>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</si>
  <si>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</si>
  <si>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</si>
  <si>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</si>
  <si>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</si>
  <si>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</si>
  <si>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</si>
  <si>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</si>
  <si>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</si>
  <si>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</si>
  <si>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</si>
  <si>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</si>
  <si>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</si>
  <si>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</si>
  <si>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</si>
  <si>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</si>
  <si>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</si>
  <si>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</si>
  <si>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</si>
  <si>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</si>
  <si>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</si>
  <si>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</si>
  <si>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</si>
  <si>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</si>
  <si>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</si>
  <si>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</si>
  <si>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</si>
  <si>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</si>
  <si>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</si>
  <si>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</si>
  <si>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</si>
  <si>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</si>
  <si>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</si>
  <si>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</si>
  <si>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</si>
  <si>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</si>
  <si>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</si>
  <si>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</si>
  <si>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</si>
  <si>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</si>
  <si>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</si>
  <si>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</si>
  <si>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</si>
  <si>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</si>
  <si>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</si>
  <si>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</si>
  <si>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</si>
  <si>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</si>
  <si>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</si>
  <si>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</si>
  <si>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</si>
  <si>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</si>
  <si>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</si>
  <si>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</si>
  <si>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</si>
  <si>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</si>
  <si>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</si>
  <si>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</si>
  <si>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</si>
  <si>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</si>
  <si>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</si>
  <si>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</si>
  <si>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</si>
  <si>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</si>
  <si>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</si>
  <si>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</si>
  <si>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</si>
  <si>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</si>
  <si>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</si>
  <si>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</si>
  <si>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</si>
  <si>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</si>
  <si>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</si>
  <si>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</si>
  <si>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</si>
  <si>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</si>
  <si>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</si>
  <si>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</si>
  <si>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</si>
  <si>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</si>
  <si>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</si>
  <si>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</si>
  <si>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</si>
  <si>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</si>
  <si>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</si>
  <si>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</si>
  <si>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</si>
  <si>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</si>
  <si>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</si>
  <si>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</si>
  <si>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</si>
  <si>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</si>
  <si>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</si>
  <si>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</si>
  <si>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</si>
  <si>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</si>
  <si>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</si>
  <si>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</si>
  <si>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</si>
  <si>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</si>
  <si>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</si>
  <si>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</si>
  <si>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</si>
  <si>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</si>
  <si>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</si>
  <si>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</si>
  <si>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</si>
  <si>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</si>
  <si>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</si>
  <si>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</si>
  <si>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</si>
  <si>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</si>
  <si>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</si>
  <si>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</si>
  <si>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</si>
  <si>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</si>
  <si>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</si>
  <si>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</si>
  <si>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</si>
  <si>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</si>
  <si>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</si>
  <si>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</si>
  <si>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</si>
  <si>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</si>
  <si>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</si>
  <si>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</si>
  <si>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</si>
  <si>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</si>
  <si>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</si>
  <si>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</si>
  <si>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</si>
  <si>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</si>
  <si>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</si>
  <si>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</si>
  <si>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</si>
  <si>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</si>
  <si>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</si>
  <si>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</si>
  <si>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</si>
  <si>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</si>
  <si>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</si>
  <si>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</si>
  <si>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</si>
  <si>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</si>
  <si>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</si>
  <si>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</si>
  <si>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</si>
  <si>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</si>
  <si>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</si>
  <si>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</si>
  <si>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</si>
  <si>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</si>
  <si>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</si>
  <si>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</si>
  <si>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</si>
  <si>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</si>
  <si>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</si>
  <si>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</si>
  <si>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</si>
  <si>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</si>
  <si>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</si>
  <si>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</si>
  <si>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</si>
  <si>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</si>
  <si>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</si>
  <si>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</si>
  <si>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</si>
  <si>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</si>
  <si>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</si>
  <si>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</si>
  <si>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</si>
  <si>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</si>
  <si>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</si>
  <si>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</si>
  <si>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</si>
  <si>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</si>
  <si>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</si>
  <si>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</si>
  <si>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</si>
  <si>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</si>
  <si>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</si>
  <si>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</si>
  <si>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</si>
  <si>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</si>
  <si>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</si>
  <si>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</si>
  <si>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</si>
  <si>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</si>
  <si>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</si>
  <si>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</si>
  <si>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</si>
  <si>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</si>
  <si>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</si>
  <si>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</si>
  <si>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</si>
  <si>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</si>
  <si>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</si>
  <si>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</si>
  <si>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</si>
  <si>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</si>
  <si>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</si>
  <si>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</si>
  <si>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</si>
  <si>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</si>
  <si>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</si>
  <si>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</si>
  <si>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</si>
  <si>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</si>
  <si>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</si>
  <si>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</si>
  <si>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</si>
  <si>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</si>
  <si>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</si>
  <si>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</si>
  <si>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</si>
  <si>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</si>
  <si>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</si>
  <si>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</si>
  <si>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</si>
  <si>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</si>
  <si>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</si>
  <si>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</si>
  <si>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</si>
  <si>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</si>
  <si>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</si>
  <si>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</si>
  <si>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</si>
  <si>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</si>
  <si>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</si>
  <si>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</si>
  <si>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</si>
  <si>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</si>
  <si>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</si>
  <si>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</si>
  <si>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</si>
  <si>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</si>
  <si>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</si>
  <si>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</si>
  <si>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</si>
  <si>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</si>
  <si>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</si>
  <si>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</si>
  <si>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</si>
  <si>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</si>
  <si>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</si>
  <si>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</si>
  <si>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</si>
  <si>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</si>
  <si>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</si>
  <si>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</si>
  <si>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</si>
  <si>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</si>
  <si>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</si>
  <si>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</si>
  <si>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</si>
  <si>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</si>
  <si>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</si>
  <si>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</si>
  <si>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</si>
  <si>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</si>
  <si>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</si>
  <si>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</si>
  <si>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</si>
  <si>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</si>
  <si>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</si>
  <si>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</si>
  <si>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</si>
  <si>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</si>
  <si>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</si>
  <si>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</si>
  <si>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</si>
  <si>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</si>
  <si>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</si>
  <si>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</si>
  <si>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</si>
  <si>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</si>
  <si>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</si>
  <si>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</si>
  <si>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</si>
  <si>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</si>
  <si>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</si>
  <si>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</si>
  <si>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</si>
  <si>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</si>
  <si>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</si>
  <si>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</si>
  <si>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</si>
  <si>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</si>
  <si>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</si>
  <si>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</si>
  <si>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</si>
  <si>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</si>
  <si>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</si>
  <si>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</si>
  <si>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</si>
  <si>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</si>
  <si>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</si>
  <si>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</si>
  <si>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</si>
  <si>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</si>
  <si>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</si>
  <si>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</si>
  <si>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</si>
  <si>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</si>
  <si>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</si>
  <si>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</si>
  <si>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</si>
  <si>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</si>
  <si>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</si>
  <si>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</si>
  <si>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</si>
  <si>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</si>
  <si>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</si>
  <si>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</si>
  <si>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</si>
  <si>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</si>
  <si>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</si>
  <si>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</si>
  <si>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</si>
  <si>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</si>
  <si>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</si>
  <si>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</si>
  <si>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</si>
  <si>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</si>
  <si>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</si>
  <si>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</si>
  <si>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</si>
  <si>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</si>
  <si>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</si>
  <si>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</si>
  <si>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</si>
  <si>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</si>
  <si>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</si>
  <si>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</si>
  <si>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</si>
  <si>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</si>
  <si>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</si>
  <si>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</si>
  <si>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</si>
  <si>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</si>
  <si>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</si>
  <si>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</si>
  <si>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</si>
  <si>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</si>
  <si>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</si>
  <si>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</si>
  <si>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</si>
  <si>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</si>
  <si>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</si>
  <si>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</si>
  <si>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</si>
  <si>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</si>
  <si>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</si>
  <si>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</si>
  <si>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</si>
  <si>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</si>
  <si>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</si>
  <si>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</si>
  <si>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</si>
  <si>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</si>
  <si>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</si>
  <si>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</si>
  <si>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</si>
  <si>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</si>
  <si>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</si>
  <si>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</si>
  <si>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</si>
  <si>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</si>
  <si>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</si>
  <si>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</si>
  <si>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</si>
  <si>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</si>
  <si>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</si>
  <si>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</si>
  <si>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</si>
  <si>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</si>
  <si>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</si>
  <si>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</si>
  <si>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</si>
  <si>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</si>
  <si>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</si>
  <si>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</si>
  <si>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</si>
  <si>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</si>
  <si>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</si>
  <si>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</si>
  <si>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</si>
  <si>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</si>
  <si>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</si>
  <si>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</si>
  <si>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</si>
  <si>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</si>
  <si>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</si>
  <si>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</si>
  <si>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</si>
  <si>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</si>
  <si>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</si>
  <si>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</si>
  <si>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</si>
  <si>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</si>
  <si>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</si>
  <si>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</si>
  <si>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</si>
  <si>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</si>
  <si>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</si>
  <si>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</si>
  <si>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</si>
  <si>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</si>
  <si>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</si>
  <si>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</si>
  <si>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</si>
  <si>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</si>
  <si>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</si>
  <si>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</si>
  <si>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</si>
  <si>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</si>
  <si>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</si>
  <si>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</si>
  <si>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</si>
  <si>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</si>
  <si>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</si>
  <si>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</si>
  <si>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</si>
  <si>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</si>
  <si>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</si>
  <si>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</si>
  <si>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</si>
  <si>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</si>
  <si>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</si>
  <si>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</si>
  <si>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</si>
  <si>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</si>
  <si>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</si>
  <si>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</si>
  <si>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</si>
  <si>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</si>
  <si>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</si>
  <si>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</si>
  <si>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</si>
  <si>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</si>
  <si>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</si>
  <si>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</si>
  <si>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</si>
  <si>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</si>
  <si>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</si>
  <si>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</si>
  <si>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</si>
  <si>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</si>
  <si>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</si>
  <si>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</si>
  <si>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</si>
  <si>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</si>
  <si>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</si>
  <si>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</si>
  <si>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</si>
  <si>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</si>
  <si>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</si>
  <si>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</si>
  <si>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</si>
  <si>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</si>
  <si>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</si>
  <si>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</si>
  <si>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</si>
  <si>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</si>
  <si>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</si>
  <si>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</si>
  <si>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</si>
  <si>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</si>
  <si>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</si>
  <si>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</si>
  <si>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</si>
  <si>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</si>
  <si>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</si>
  <si>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</si>
  <si>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</si>
  <si>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</si>
  <si>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</si>
  <si>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</si>
  <si>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</si>
  <si>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</si>
  <si>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</si>
  <si>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</si>
  <si>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</si>
  <si>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</si>
  <si>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</si>
  <si>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</si>
  <si>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</si>
  <si>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</si>
  <si>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</si>
  <si>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</si>
  <si>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</si>
  <si>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</si>
  <si>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</si>
  <si>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</si>
  <si>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</si>
  <si>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</si>
  <si>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</si>
  <si>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</si>
  <si>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</si>
  <si>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</si>
  <si>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</si>
  <si>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</si>
  <si>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</si>
  <si>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</si>
  <si>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</si>
  <si>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</si>
  <si>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</si>
  <si>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</si>
  <si>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</si>
  <si>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</si>
  <si>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</si>
  <si>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</si>
  <si>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</si>
  <si>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</si>
  <si>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</si>
  <si>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</si>
  <si>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</si>
  <si>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</si>
  <si>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</si>
  <si>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</si>
  <si>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</si>
  <si>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</si>
  <si>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</si>
  <si>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</si>
  <si>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</si>
  <si>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</si>
  <si>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</si>
  <si>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</si>
  <si>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</si>
  <si>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</si>
  <si>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</si>
  <si>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</si>
  <si>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</si>
  <si>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</si>
  <si>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</si>
  <si>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</si>
  <si>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</si>
  <si>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</si>
  <si>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</si>
  <si>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</si>
  <si>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</si>
  <si>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</si>
  <si>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</si>
  <si>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</si>
  <si>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</si>
  <si>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</si>
  <si>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</si>
  <si>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</si>
  <si>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</si>
  <si>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</si>
  <si>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</si>
  <si>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</si>
  <si>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</si>
  <si>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</si>
  <si>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</si>
  <si>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</si>
  <si>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</si>
  <si>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</si>
  <si>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</si>
  <si>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</si>
  <si>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</si>
  <si>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</si>
  <si>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</si>
  <si>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</si>
  <si>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</si>
  <si>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</si>
  <si>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</si>
  <si>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</si>
  <si>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</si>
  <si>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</si>
  <si>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</si>
  <si>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</si>
  <si>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</si>
  <si>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</si>
  <si>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</si>
  <si>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</si>
  <si>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</si>
  <si>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</si>
  <si>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</si>
  <si>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</si>
  <si>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</si>
  <si>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</si>
  <si>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</si>
  <si>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</si>
  <si>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</si>
  <si>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</si>
  <si>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</si>
  <si>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</si>
  <si>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</si>
  <si>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</si>
  <si>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</si>
  <si>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</si>
  <si>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</si>
  <si>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</si>
  <si>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</si>
  <si>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</si>
  <si>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</si>
  <si>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</si>
  <si>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</si>
  <si>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</si>
  <si>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</si>
  <si>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</si>
  <si>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</si>
  <si>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</si>
  <si>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</si>
  <si>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</si>
  <si>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</si>
  <si>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</si>
  <si>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</si>
  <si>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</si>
  <si>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</si>
  <si>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</si>
  <si>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</si>
  <si>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</si>
  <si>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</si>
  <si>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</si>
  <si>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</si>
  <si>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</si>
  <si>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</si>
  <si>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</si>
  <si>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</si>
  <si>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</si>
  <si>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</si>
  <si>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</si>
  <si>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</si>
  <si>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</si>
  <si>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</si>
  <si>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</si>
  <si>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</si>
  <si>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</si>
  <si>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</si>
  <si>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</si>
  <si>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</si>
  <si>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</si>
  <si>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</si>
  <si>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</si>
  <si>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</si>
  <si>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</si>
  <si>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</si>
  <si>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</si>
  <si>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</si>
  <si>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</si>
  <si>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</si>
  <si>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</si>
  <si>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</si>
  <si>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</si>
  <si>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</si>
  <si>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</si>
  <si>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</si>
  <si>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</si>
  <si>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</si>
  <si>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</si>
  <si>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</si>
  <si>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</si>
  <si>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</si>
  <si>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</si>
  <si>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</si>
  <si>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</si>
  <si>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</si>
  <si>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</si>
  <si>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</si>
  <si>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</si>
  <si>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</si>
  <si>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</si>
  <si>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</si>
  <si>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</si>
  <si>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</si>
  <si>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</si>
  <si>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</si>
  <si>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</si>
  <si>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</si>
  <si>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</si>
  <si>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</si>
  <si>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</si>
  <si>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</si>
  <si>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</si>
  <si>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</si>
  <si>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</si>
  <si>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</si>
  <si>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</si>
  <si>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</si>
  <si>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</si>
  <si>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</si>
  <si>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</si>
  <si>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</si>
  <si>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</si>
  <si>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</si>
  <si>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</si>
  <si>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</si>
  <si>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</si>
  <si>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</si>
  <si>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</si>
  <si>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</si>
  <si>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</si>
  <si>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</si>
  <si>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</si>
  <si>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</si>
  <si>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</si>
  <si>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</si>
  <si>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</si>
  <si>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</si>
  <si>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</si>
  <si>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</si>
  <si>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</si>
  <si>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</si>
  <si>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</si>
  <si>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</si>
  <si>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</si>
  <si>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</si>
  <si>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</si>
  <si>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</si>
  <si>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</si>
  <si>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</si>
  <si>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</si>
  <si>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</si>
  <si>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</si>
  <si>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</si>
  <si>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</si>
  <si>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</si>
  <si>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</si>
  <si>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</si>
  <si>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</si>
  <si>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</si>
  <si>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</si>
  <si>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</si>
  <si>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</si>
  <si>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</si>
  <si>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</si>
  <si>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</si>
  <si>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</si>
  <si>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</si>
  <si>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</si>
  <si>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</si>
  <si>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</si>
  <si>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</si>
  <si>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</si>
  <si>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</si>
  <si>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</si>
  <si>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</si>
  <si>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</si>
  <si>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</si>
  <si>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</si>
  <si>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</si>
  <si>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</si>
  <si>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</si>
  <si>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</si>
  <si>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</si>
  <si>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</si>
  <si>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</si>
  <si>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</si>
  <si>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</si>
  <si>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</si>
  <si>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</si>
  <si>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</si>
  <si>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</si>
  <si>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</si>
  <si>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</si>
  <si>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</si>
  <si>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</si>
  <si>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</si>
  <si>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</si>
  <si>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</si>
  <si>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</si>
  <si>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</si>
  <si>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</si>
  <si>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</si>
  <si>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</si>
  <si>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</si>
  <si>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</si>
  <si>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</si>
  <si>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</si>
  <si>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</si>
  <si>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</si>
  <si>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</si>
  <si>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</si>
  <si>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</si>
  <si>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</si>
  <si>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</si>
  <si>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</si>
  <si>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</si>
  <si>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</si>
  <si>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</si>
  <si>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</si>
  <si>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</si>
  <si>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</si>
  <si>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</si>
  <si>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</si>
  <si>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</si>
  <si>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</si>
  <si>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</si>
  <si>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</si>
  <si>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</si>
  <si>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</si>
  <si>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</si>
  <si>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</si>
  <si>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</si>
  <si>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</si>
  <si>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</si>
  <si>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</si>
  <si>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</si>
  <si>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</si>
  <si>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</si>
  <si>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</si>
  <si>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</si>
  <si>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</si>
  <si>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</si>
  <si>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</si>
  <si>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</si>
  <si>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</si>
  <si>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</si>
  <si>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</si>
  <si>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</si>
  <si>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</si>
  <si>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</si>
  <si>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</si>
  <si>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</si>
  <si>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</si>
  <si>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</si>
  <si>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</si>
  <si>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</si>
  <si>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</si>
  <si>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</si>
  <si>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</si>
  <si>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</si>
  <si>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</si>
  <si>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</si>
  <si>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</si>
  <si>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</si>
  <si>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</si>
  <si>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</si>
  <si>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</si>
  <si>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</si>
  <si>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</si>
  <si>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</si>
  <si>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</si>
  <si>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</si>
  <si>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</si>
  <si>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</si>
  <si>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</si>
  <si>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</si>
  <si>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</si>
  <si>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</si>
  <si>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</si>
  <si>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</si>
  <si>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</si>
  <si>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</si>
  <si>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</si>
  <si>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</si>
  <si>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</si>
  <si>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</si>
  <si>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</si>
  <si>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</si>
  <si>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</si>
  <si>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</si>
  <si>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</si>
  <si>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</si>
  <si>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</si>
  <si>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</si>
  <si>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</si>
  <si>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</si>
  <si>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</si>
  <si>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</si>
  <si>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</si>
  <si>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</si>
  <si>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</si>
  <si>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</si>
  <si>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</si>
  <si>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</si>
  <si>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</si>
  <si>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</si>
  <si>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</si>
  <si>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</si>
  <si>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</si>
  <si>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</si>
  <si>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</si>
  <si>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</si>
  <si>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</si>
  <si>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</si>
  <si>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</si>
  <si>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</si>
  <si>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</si>
  <si>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</si>
  <si>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</si>
  <si>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</si>
  <si>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</si>
  <si>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</si>
  <si>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</si>
  <si>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</si>
  <si>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</si>
  <si>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</si>
  <si>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</si>
  <si>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</si>
  <si>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</si>
  <si>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</si>
  <si>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</si>
  <si>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</si>
  <si>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</si>
  <si>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</si>
  <si>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</si>
  <si>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</si>
  <si>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</si>
  <si>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</si>
  <si>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</si>
  <si>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</si>
  <si>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</si>
  <si>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</si>
  <si>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</si>
  <si>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</si>
  <si>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</si>
  <si>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</si>
  <si>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</si>
  <si>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</si>
  <si>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</si>
  <si>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</si>
  <si>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</si>
  <si>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</si>
  <si>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</si>
  <si>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</si>
  <si>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</si>
  <si>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</si>
  <si>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</si>
  <si>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</si>
  <si>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</si>
  <si>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</si>
  <si>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</si>
  <si>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</si>
  <si>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</si>
  <si>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</si>
  <si>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</si>
  <si>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</si>
  <si>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</si>
  <si>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</si>
  <si>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</si>
  <si>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</si>
  <si>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</si>
  <si>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</si>
  <si>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</si>
  <si>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</si>
  <si>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</si>
  <si>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</si>
  <si>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</si>
  <si>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</si>
  <si>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</si>
  <si>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</si>
  <si>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</si>
  <si>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</si>
  <si>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</si>
  <si>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</si>
  <si>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</si>
  <si>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</si>
  <si>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</si>
  <si>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</si>
  <si>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</si>
  <si>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</si>
  <si>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</si>
  <si>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</si>
  <si>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</si>
  <si>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</si>
  <si>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</si>
  <si>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</si>
  <si>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</si>
  <si>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</si>
  <si>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</si>
  <si>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</si>
  <si>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</si>
  <si>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</si>
  <si>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</si>
  <si>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</si>
  <si>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</si>
  <si>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</si>
  <si>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</si>
  <si>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</si>
  <si>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</si>
  <si>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</si>
  <si>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</si>
  <si>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</si>
  <si>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</si>
  <si>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</si>
  <si>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</si>
  <si>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</si>
  <si>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</si>
  <si>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</si>
  <si>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</si>
  <si>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</si>
  <si>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</si>
  <si>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</si>
  <si>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</si>
  <si>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</si>
  <si>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</si>
  <si>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</si>
  <si>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</si>
  <si>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</si>
  <si>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</si>
  <si>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</si>
  <si>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</si>
  <si>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</si>
  <si>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</si>
  <si>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</si>
  <si>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</si>
  <si>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</si>
  <si>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</si>
  <si>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</si>
  <si>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</si>
  <si>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</si>
  <si>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</si>
  <si>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</si>
  <si>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</si>
  <si>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</si>
  <si>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</si>
  <si>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</si>
  <si>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</si>
  <si>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</si>
  <si>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</si>
  <si>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</si>
  <si>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</si>
  <si>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</si>
  <si>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</si>
  <si>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</si>
  <si>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</si>
  <si>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</si>
  <si>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</si>
  <si>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</si>
  <si>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</si>
  <si>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</si>
  <si>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</si>
  <si>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</si>
  <si>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</si>
  <si>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</si>
  <si>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</si>
  <si>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</si>
  <si>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</si>
  <si>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</si>
  <si>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</si>
  <si>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</si>
  <si>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</si>
  <si>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</si>
  <si>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</si>
  <si>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</si>
  <si>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</si>
  <si>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</si>
  <si>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</si>
  <si>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</si>
  <si>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</si>
  <si>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</si>
  <si>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</si>
  <si>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</si>
  <si>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</si>
  <si>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</si>
  <si>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</si>
  <si>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</si>
  <si>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</si>
  <si>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</si>
  <si>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</si>
  <si>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</si>
  <si>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</si>
  <si>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</si>
  <si>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</si>
  <si>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</si>
  <si>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</si>
  <si>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</si>
  <si>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</si>
  <si>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</si>
  <si>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</si>
  <si>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</si>
  <si>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</si>
  <si>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</si>
  <si>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</si>
  <si>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</si>
  <si>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</si>
  <si>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</si>
  <si>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</si>
  <si>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</si>
  <si>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</si>
  <si>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</si>
  <si>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</si>
  <si>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</si>
  <si>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</si>
  <si>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</si>
  <si>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</si>
  <si>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</si>
  <si>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</si>
  <si>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</si>
  <si>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</si>
  <si>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</si>
  <si>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</si>
  <si>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</si>
  <si>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</si>
  <si>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</si>
  <si>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</si>
  <si>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</si>
  <si>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</si>
  <si>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</si>
  <si>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</si>
  <si>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</si>
  <si>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</si>
  <si>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</si>
  <si>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</si>
  <si>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</si>
  <si>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</si>
  <si>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</si>
  <si>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</si>
  <si>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</si>
  <si>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</si>
  <si>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</si>
  <si>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</si>
  <si>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</si>
  <si>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</si>
  <si>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</si>
  <si>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</si>
  <si>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</si>
  <si>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</si>
  <si>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</si>
  <si>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</si>
  <si>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</si>
  <si>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</si>
  <si>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</si>
  <si>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</si>
  <si>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</si>
  <si>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</si>
  <si>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</si>
  <si>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</si>
  <si>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</si>
  <si>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</si>
  <si>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</si>
  <si>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</si>
  <si>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</si>
  <si>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</si>
  <si>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</si>
  <si>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</si>
  <si>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</si>
  <si>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</si>
  <si>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</si>
  <si>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</si>
  <si>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</si>
  <si>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</si>
  <si>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</si>
  <si>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</si>
  <si>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</si>
  <si>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</si>
  <si>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</si>
  <si>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</si>
  <si>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</si>
  <si>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</si>
  <si>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</si>
  <si>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</si>
  <si>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</si>
  <si>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</si>
  <si>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</si>
  <si>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</si>
  <si>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</si>
  <si>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</si>
  <si>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</si>
  <si>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</si>
  <si>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</si>
  <si>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</si>
  <si>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</si>
  <si>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</si>
  <si>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</si>
  <si>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</si>
  <si>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</si>
  <si>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</si>
  <si>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</si>
  <si>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</si>
  <si>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</si>
  <si>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</si>
  <si>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</si>
  <si>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</si>
  <si>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</si>
  <si>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</si>
  <si>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</si>
  <si>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</si>
  <si>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</si>
  <si>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</si>
  <si>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</si>
  <si>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</si>
  <si>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</si>
  <si>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</si>
  <si>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</si>
  <si>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</si>
  <si>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</si>
  <si>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</si>
  <si>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</si>
  <si>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</si>
  <si>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</si>
  <si>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</si>
  <si>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</si>
  <si>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</si>
  <si>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</si>
  <si>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</si>
  <si>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</si>
  <si>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</si>
  <si>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</si>
  <si>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</si>
  <si>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</si>
  <si>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</si>
  <si>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</si>
  <si>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</si>
  <si>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</si>
  <si>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</si>
  <si>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</si>
  <si>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</si>
  <si>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</si>
  <si>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</si>
  <si>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</si>
  <si>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</si>
  <si>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</si>
  <si>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</si>
  <si>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</si>
  <si>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</si>
  <si>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</si>
  <si>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</si>
  <si>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</si>
  <si>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</si>
  <si>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</si>
  <si>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</si>
  <si>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</si>
  <si>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</si>
  <si>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</si>
  <si>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</si>
  <si>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</si>
  <si>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</si>
  <si>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</si>
  <si>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</si>
  <si>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</si>
  <si>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</si>
  <si>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</si>
  <si>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</si>
  <si>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</si>
  <si>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</si>
  <si>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</si>
  <si>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</si>
  <si>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</si>
  <si>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</si>
  <si>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</si>
  <si>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</si>
  <si>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</si>
  <si>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</si>
  <si>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</si>
  <si>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</si>
  <si>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</si>
  <si>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</si>
  <si>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</si>
  <si>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</si>
  <si>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</si>
  <si>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</si>
  <si>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</si>
  <si>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</si>
  <si>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</si>
  <si>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</si>
  <si>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</si>
  <si>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</si>
  <si>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</si>
  <si>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</si>
  <si>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</si>
  <si>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</si>
  <si>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</si>
  <si>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</si>
  <si>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</si>
  <si>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</si>
  <si>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</si>
  <si>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</si>
  <si>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</si>
  <si>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</si>
  <si>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</si>
  <si>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</si>
  <si>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</si>
  <si>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</si>
  <si>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</si>
  <si>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</si>
  <si>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</si>
  <si>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</si>
  <si>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</si>
  <si>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</si>
  <si>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</si>
  <si>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</si>
  <si>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</si>
  <si>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</si>
  <si>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</si>
  <si>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</si>
  <si>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</si>
  <si>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</si>
  <si>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</si>
  <si>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</si>
  <si>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</si>
  <si>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</si>
  <si>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</si>
  <si>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</si>
  <si>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</si>
  <si>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</si>
  <si>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</si>
  <si>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</si>
  <si>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</si>
  <si>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</si>
  <si>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</si>
  <si>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</si>
  <si>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</si>
  <si>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</si>
  <si>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</si>
  <si>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</si>
  <si>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</si>
  <si>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</si>
  <si>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</si>
  <si>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</si>
  <si>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</si>
  <si>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</si>
  <si>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</si>
  <si>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</si>
  <si>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</si>
  <si>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</si>
  <si>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</si>
  <si>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</si>
  <si>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</si>
  <si>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</si>
  <si>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</si>
  <si>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</si>
  <si>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</si>
  <si>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</si>
  <si>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</si>
  <si>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</si>
  <si>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</si>
  <si>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</si>
  <si>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</si>
  <si>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</si>
  <si>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</si>
  <si>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</si>
  <si>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</si>
  <si>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</si>
  <si>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</si>
  <si>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</si>
  <si>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</si>
  <si>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</si>
  <si>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</si>
  <si>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</si>
  <si>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</si>
  <si>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</si>
  <si>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</si>
  <si>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</si>
  <si>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</si>
  <si>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</si>
  <si>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</si>
  <si>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</si>
  <si>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</si>
  <si>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</si>
  <si>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</si>
  <si>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</si>
  <si>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</si>
  <si>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</si>
  <si>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</si>
  <si>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</si>
  <si>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</si>
  <si>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</si>
  <si>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</si>
  <si>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</si>
  <si>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</si>
  <si>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</si>
  <si>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</si>
  <si>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</si>
  <si>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</si>
  <si>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</si>
  <si>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</si>
  <si>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</si>
  <si>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</si>
  <si>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</si>
  <si>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</si>
  <si>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</si>
  <si>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</si>
  <si>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</si>
  <si>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</si>
  <si>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</si>
  <si>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</si>
  <si>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</si>
  <si>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</si>
  <si>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</si>
  <si>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</si>
  <si>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</si>
  <si>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</si>
  <si>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</si>
  <si>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</si>
  <si>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</si>
  <si>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</si>
  <si>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</si>
  <si>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</si>
  <si>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</si>
  <si>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</si>
  <si>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</si>
  <si>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</si>
  <si>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</si>
  <si>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</si>
  <si>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</si>
  <si>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</si>
  <si>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</si>
  <si>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</si>
  <si>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</si>
  <si>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</si>
  <si>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</si>
  <si>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</si>
  <si>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</si>
  <si>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</si>
  <si>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</si>
  <si>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</si>
  <si>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</si>
  <si>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</si>
  <si>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</si>
  <si>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</si>
  <si>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</si>
  <si>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</si>
  <si>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</si>
  <si>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</si>
  <si>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</si>
  <si>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</si>
  <si>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</si>
  <si>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</si>
  <si>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</si>
  <si>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</si>
  <si>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</si>
  <si>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</si>
  <si>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</si>
  <si>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</si>
  <si>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</si>
  <si>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</si>
  <si>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</si>
  <si>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</si>
  <si>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</si>
  <si>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</si>
  <si>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</si>
  <si>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</si>
  <si>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</si>
  <si>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</si>
  <si>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</si>
  <si>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</si>
  <si>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</si>
  <si>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</si>
  <si>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</si>
  <si>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</si>
  <si>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</si>
  <si>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</si>
  <si>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</si>
  <si>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</si>
  <si>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</si>
  <si>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</si>
  <si>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</si>
  <si>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</si>
  <si>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</si>
  <si>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</si>
  <si>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</si>
  <si>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</si>
  <si>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</si>
  <si>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</si>
  <si>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</si>
  <si>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</si>
  <si>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</si>
  <si>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</si>
  <si>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</si>
  <si>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</si>
  <si>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</si>
  <si>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</si>
  <si>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</si>
  <si>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</si>
  <si>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</si>
  <si>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</si>
  <si>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</si>
  <si>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</si>
  <si>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</si>
  <si>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</si>
  <si>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</si>
  <si>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</si>
  <si>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</si>
  <si>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</si>
  <si>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</si>
  <si>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</si>
  <si>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</si>
  <si>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</si>
  <si>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</si>
  <si>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</si>
  <si>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</si>
  <si>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</si>
  <si>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</si>
  <si>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</si>
  <si>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</si>
  <si>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</si>
  <si>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</si>
  <si>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</si>
  <si>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</si>
  <si>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</si>
  <si>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</si>
  <si>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</si>
  <si>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</si>
  <si>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</si>
  <si>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</si>
  <si>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</si>
  <si>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</si>
  <si>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</si>
  <si>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</si>
  <si>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</si>
  <si>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</si>
  <si>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</si>
  <si>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</si>
  <si>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</si>
  <si>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</si>
  <si>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</si>
  <si>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</si>
  <si>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</si>
  <si>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</si>
  <si>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</si>
  <si>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</si>
  <si>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</si>
  <si>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</si>
  <si>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</si>
  <si>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</si>
  <si>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</si>
  <si>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</si>
  <si>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</si>
  <si>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</si>
  <si>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</si>
  <si>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</si>
  <si>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</si>
  <si>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</si>
  <si>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</si>
  <si>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</si>
  <si>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</si>
  <si>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</si>
  <si>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</si>
  <si>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</si>
  <si>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</si>
  <si>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</si>
  <si>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</si>
  <si>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</si>
  <si>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</si>
  <si>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</si>
  <si>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</si>
  <si>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</si>
  <si>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</si>
  <si>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</si>
  <si>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</si>
  <si>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</si>
  <si>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</si>
  <si>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</si>
  <si>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</si>
  <si>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</si>
  <si>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</si>
  <si>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</si>
  <si>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</si>
  <si>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</si>
  <si>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</si>
  <si>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</si>
  <si>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</si>
  <si>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</si>
  <si>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</si>
  <si>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</si>
  <si>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</si>
  <si>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</si>
  <si>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</si>
  <si>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</si>
  <si>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</si>
  <si>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</si>
  <si>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</si>
  <si>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</si>
  <si>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</si>
  <si>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</si>
  <si>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</si>
  <si>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</si>
  <si>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</si>
  <si>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</si>
  <si>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</si>
  <si>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</si>
  <si>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</si>
  <si>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</si>
  <si>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</si>
  <si>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</si>
  <si>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</si>
  <si>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</si>
  <si>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</si>
  <si>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</si>
  <si>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</si>
  <si>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</si>
  <si>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</si>
  <si>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</si>
  <si>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</si>
  <si>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</si>
  <si>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</si>
  <si>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</si>
  <si>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</si>
  <si>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</si>
  <si>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</si>
  <si>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</si>
  <si>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</si>
  <si>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</si>
  <si>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</si>
  <si>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</si>
  <si>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</si>
  <si>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</si>
  <si>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</si>
  <si>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</si>
  <si>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</si>
  <si>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</si>
  <si>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</si>
  <si>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</si>
  <si>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</si>
  <si>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</si>
  <si>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</si>
  <si>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</si>
  <si>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</si>
  <si>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</si>
  <si>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</si>
  <si>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</si>
  <si>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</si>
  <si>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</si>
  <si>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</si>
  <si>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</si>
  <si>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</si>
  <si>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</si>
  <si>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</si>
  <si>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</si>
  <si>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</si>
  <si>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</si>
  <si>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</si>
  <si>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</si>
  <si>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</si>
  <si>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</si>
  <si>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</si>
  <si>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</si>
  <si>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</si>
  <si>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</si>
  <si>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</si>
  <si>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</si>
  <si>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</si>
  <si>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</si>
  <si>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</si>
  <si>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</si>
  <si>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</si>
  <si>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</si>
  <si>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</si>
  <si>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</si>
  <si>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</si>
  <si>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</si>
  <si>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</si>
  <si>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</si>
  <si>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</si>
  <si>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</si>
  <si>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</si>
  <si>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</si>
  <si>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</si>
  <si>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</si>
  <si>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</si>
  <si>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</si>
  <si>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</si>
  <si>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</si>
  <si>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</si>
  <si>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</si>
  <si>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</si>
  <si>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</si>
  <si>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</si>
  <si>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</si>
  <si>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</si>
  <si>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</si>
  <si>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</si>
  <si>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</si>
  <si>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</si>
  <si>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</si>
  <si>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</si>
  <si>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</si>
  <si>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</si>
  <si>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</si>
  <si>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</si>
  <si>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</si>
  <si>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</si>
  <si>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</si>
  <si>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</si>
  <si>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</si>
  <si>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</si>
  <si>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</si>
  <si>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</si>
  <si>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</si>
  <si>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</si>
  <si>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</si>
  <si>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</si>
  <si>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</si>
  <si>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</si>
  <si>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</si>
  <si>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</si>
  <si>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</si>
  <si>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</si>
  <si>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</si>
  <si>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</si>
  <si>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</si>
  <si>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</si>
  <si>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</si>
  <si>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</si>
  <si>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</si>
  <si>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</si>
  <si>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</si>
  <si>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</si>
  <si>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</si>
  <si>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</si>
  <si>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</si>
  <si>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</si>
  <si>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</si>
  <si>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</si>
  <si>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</si>
  <si>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</si>
  <si>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</si>
  <si>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</si>
  <si>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</si>
  <si>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</si>
  <si>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</si>
  <si>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</si>
  <si>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</si>
  <si>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</si>
  <si>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</si>
  <si>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</si>
  <si>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</si>
  <si>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</si>
  <si>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</si>
  <si>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</si>
  <si>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</si>
  <si>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</si>
  <si>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</si>
  <si>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</si>
  <si>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</si>
  <si>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</si>
  <si>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</si>
  <si>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</si>
  <si>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</si>
  <si>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</si>
  <si>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</si>
  <si>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</si>
  <si>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</si>
  <si>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</si>
  <si>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</si>
  <si>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</si>
  <si>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</si>
  <si>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</si>
  <si>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</si>
  <si>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</si>
  <si>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</si>
  <si>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</si>
  <si>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</si>
  <si>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</si>
  <si>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</si>
  <si>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</si>
  <si>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</si>
  <si>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</si>
  <si>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</si>
  <si>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</si>
  <si>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</si>
  <si>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</si>
  <si>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</si>
  <si>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</si>
  <si>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</si>
  <si>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</si>
  <si>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</si>
  <si>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</si>
  <si>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</si>
  <si>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</si>
  <si>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</si>
  <si>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</si>
  <si>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</si>
  <si>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</si>
  <si>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</si>
  <si>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</si>
  <si>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</si>
  <si>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</si>
  <si>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</si>
  <si>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</si>
  <si>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</si>
  <si>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</si>
  <si>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</si>
  <si>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</si>
  <si>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</si>
  <si>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</si>
  <si>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</si>
  <si>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</si>
  <si>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</si>
  <si>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</si>
  <si>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</si>
  <si>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</si>
  <si>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</si>
  <si>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</si>
  <si>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</si>
  <si>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</si>
  <si>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</si>
  <si>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</si>
  <si>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</si>
  <si>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</si>
  <si>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</si>
  <si>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</si>
  <si>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</si>
  <si>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</si>
  <si>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</si>
  <si>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</si>
  <si>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</si>
  <si>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</si>
  <si>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</si>
  <si>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</si>
  <si>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</si>
  <si>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</si>
  <si>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</si>
  <si>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</si>
  <si>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</si>
  <si>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</si>
  <si>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</si>
  <si>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</si>
  <si>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</si>
  <si>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</si>
  <si>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</si>
  <si>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</si>
  <si>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</si>
  <si>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</si>
  <si>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</si>
  <si>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</si>
  <si>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</si>
  <si>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</si>
  <si>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</si>
  <si>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</si>
  <si>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</si>
  <si>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</si>
  <si>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</si>
  <si>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</si>
  <si>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</si>
  <si>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</si>
  <si>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</si>
  <si>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</si>
  <si>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</si>
  <si>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</si>
  <si>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</si>
  <si>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</si>
  <si>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</si>
  <si>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</si>
  <si>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</si>
  <si>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</si>
  <si>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</si>
  <si>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</si>
  <si>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</si>
  <si>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</si>
  <si>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</si>
  <si>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</si>
  <si>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</si>
  <si>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</si>
  <si>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</si>
  <si>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</si>
  <si>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</si>
  <si>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</si>
  <si>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</si>
  <si>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</si>
  <si>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</si>
  <si>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</si>
  <si>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</si>
  <si>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</si>
  <si>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</si>
  <si>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</si>
  <si>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</si>
  <si>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</si>
  <si>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</si>
  <si>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</si>
  <si>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</si>
  <si>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</si>
  <si>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</si>
  <si>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</si>
  <si>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</si>
  <si>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</si>
  <si>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</si>
  <si>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</si>
  <si>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</si>
  <si>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</si>
  <si>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</si>
  <si>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</si>
  <si>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</si>
  <si>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</si>
  <si>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</si>
  <si>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</si>
  <si>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</si>
  <si>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</si>
  <si>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</si>
  <si>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</si>
  <si>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</si>
  <si>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</si>
  <si>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</si>
  <si>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</si>
  <si>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</si>
  <si>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</si>
  <si>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</si>
  <si>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</si>
  <si>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</si>
  <si>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</si>
  <si>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</si>
  <si>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</si>
  <si>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</si>
  <si>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</si>
  <si>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</si>
  <si>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</si>
  <si>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</si>
  <si>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</si>
  <si>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</si>
  <si>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</si>
  <si>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</si>
  <si>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</si>
  <si>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</si>
  <si>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</si>
  <si>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</si>
  <si>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</si>
  <si>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</si>
  <si>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</si>
  <si>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</si>
  <si>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</si>
  <si>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</si>
  <si>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</si>
  <si>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</si>
  <si>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</si>
  <si>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</si>
  <si>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</si>
  <si>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</si>
  <si>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</si>
  <si>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</si>
  <si>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</si>
  <si>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</si>
  <si>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</si>
  <si>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</si>
  <si>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</si>
  <si>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</si>
  <si>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</si>
  <si>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</si>
  <si>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</si>
  <si>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</si>
  <si>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</si>
  <si>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</si>
  <si>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</si>
  <si>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</si>
  <si>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</si>
  <si>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</si>
  <si>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</si>
  <si>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</si>
  <si>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</si>
  <si>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</si>
  <si>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</si>
  <si>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</si>
  <si>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</si>
  <si>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</si>
  <si>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</si>
  <si>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</si>
  <si>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</si>
  <si>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</si>
  <si>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</si>
  <si>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</si>
  <si>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</si>
  <si>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</si>
  <si>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</si>
  <si>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</si>
  <si>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</si>
  <si>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</si>
  <si>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</si>
  <si>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</si>
  <si>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</si>
  <si>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</si>
  <si>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</si>
  <si>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</si>
  <si>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</si>
  <si>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</si>
  <si>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</si>
  <si>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</si>
  <si>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</si>
  <si>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</si>
  <si>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</si>
  <si>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</si>
  <si>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</si>
  <si>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</si>
  <si>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</si>
  <si>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</si>
  <si>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</si>
  <si>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</si>
  <si>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</si>
  <si>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</si>
  <si>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</si>
  <si>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</si>
  <si>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</si>
  <si>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</si>
  <si>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</si>
  <si>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</si>
  <si>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</si>
  <si>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</si>
  <si>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</si>
  <si>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</si>
  <si>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</si>
  <si>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</si>
  <si>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</si>
  <si>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</si>
  <si>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</si>
  <si>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</si>
  <si>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</si>
  <si>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</si>
  <si>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</si>
  <si>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</si>
  <si>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</si>
  <si>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</si>
  <si>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</si>
  <si>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</si>
  <si>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</si>
  <si>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</si>
  <si>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</si>
  <si>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</si>
  <si>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</si>
  <si>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</si>
  <si>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</si>
  <si>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</si>
  <si>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</si>
  <si>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</si>
  <si>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</si>
  <si>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</si>
  <si>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</si>
  <si>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</si>
  <si>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</si>
  <si>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</si>
  <si>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</si>
  <si>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</si>
  <si>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</si>
  <si>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</si>
  <si>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</si>
  <si>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</si>
  <si>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</si>
  <si>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</si>
  <si>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</si>
  <si>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</si>
  <si>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</si>
  <si>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</si>
  <si>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</si>
  <si>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</si>
  <si>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</si>
  <si>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</si>
  <si>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</si>
  <si>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</si>
  <si>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</si>
  <si>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</si>
  <si>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</si>
  <si>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</si>
  <si>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</si>
  <si>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</si>
  <si>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</si>
  <si>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</si>
  <si>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</si>
  <si>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</si>
  <si>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</si>
  <si>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</si>
  <si>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</si>
  <si>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</si>
  <si>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</si>
  <si>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</si>
  <si>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</si>
  <si>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</si>
  <si>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</si>
  <si>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</si>
  <si>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</si>
  <si>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</si>
  <si>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</si>
  <si>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</si>
  <si>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</si>
  <si>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</si>
  <si>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</si>
  <si>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</si>
  <si>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</si>
  <si>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</si>
  <si>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</si>
  <si>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</si>
  <si>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</si>
  <si>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</si>
  <si>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</si>
  <si>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</si>
  <si>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</si>
  <si>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</si>
  <si>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</si>
  <si>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</si>
  <si>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</si>
  <si>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</si>
  <si>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</si>
  <si>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</si>
  <si>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</si>
  <si>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</si>
  <si>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</si>
  <si>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</si>
  <si>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</si>
  <si>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</si>
  <si>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</si>
  <si>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</si>
  <si>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</si>
  <si>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</si>
  <si>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</si>
  <si>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</si>
  <si>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</si>
  <si>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</si>
  <si>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</si>
  <si>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</si>
  <si>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</si>
  <si>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</si>
  <si>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</si>
  <si>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</si>
  <si>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</si>
  <si>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</si>
  <si>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</si>
  <si>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</si>
  <si>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</si>
  <si>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</si>
  <si>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</si>
  <si>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</si>
  <si>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</si>
  <si>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</si>
  <si>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</si>
  <si>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</si>
  <si>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</si>
  <si>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</si>
  <si>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</si>
  <si>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</si>
  <si>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</si>
  <si>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</si>
  <si>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</si>
  <si>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</si>
  <si>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</si>
  <si>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</si>
  <si>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</si>
  <si>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</si>
  <si>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</si>
  <si>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</si>
  <si>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</si>
  <si>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</si>
  <si>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</si>
  <si>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</si>
  <si>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</si>
  <si>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</si>
  <si>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</si>
  <si>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</si>
  <si>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</si>
  <si>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</si>
  <si>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</si>
  <si>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</si>
  <si>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</si>
  <si>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</si>
  <si>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</si>
  <si>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</si>
  <si>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</si>
  <si>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</si>
  <si>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</si>
  <si>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</si>
  <si>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</si>
  <si>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</si>
  <si>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</si>
  <si>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</si>
  <si>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</si>
  <si>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</si>
  <si>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</si>
  <si>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</si>
  <si>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</si>
  <si>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</si>
  <si>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</si>
  <si>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</si>
  <si>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</si>
  <si>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</si>
  <si>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</si>
  <si>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</si>
  <si>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</si>
  <si>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</si>
  <si>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</si>
  <si>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</si>
  <si>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</si>
  <si>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</si>
  <si>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</si>
  <si>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</si>
  <si>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</si>
  <si>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</si>
  <si>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</si>
  <si>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</si>
  <si>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</si>
  <si>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</si>
  <si>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</si>
  <si>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</si>
  <si>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</si>
  <si>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</si>
  <si>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</si>
  <si>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</si>
  <si>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</si>
  <si>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</si>
  <si>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</si>
  <si>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</si>
  <si>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</si>
  <si>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</si>
  <si>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</si>
  <si>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</si>
  <si>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</si>
  <si>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</si>
  <si>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</si>
  <si>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</si>
  <si>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</si>
  <si>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</si>
  <si>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</si>
  <si>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</si>
  <si>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</si>
  <si>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</si>
  <si>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</si>
  <si>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</si>
  <si>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</si>
  <si>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</si>
  <si>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</si>
  <si>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</si>
  <si>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</si>
  <si>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</si>
  <si>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</si>
  <si>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</si>
  <si>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</si>
  <si>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</si>
  <si>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</si>
  <si>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</si>
  <si>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</si>
  <si>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</si>
  <si>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</si>
  <si>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</si>
  <si>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</si>
  <si>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</si>
  <si>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</si>
  <si>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</si>
  <si>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</si>
  <si>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</si>
  <si>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</si>
  <si>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</si>
  <si>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</si>
  <si>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</si>
  <si>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</si>
  <si>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</si>
  <si>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</si>
  <si>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</si>
  <si>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</si>
  <si>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</si>
  <si>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</si>
  <si>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</si>
  <si>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</si>
  <si>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</si>
  <si>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</si>
  <si>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</si>
  <si>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</si>
  <si>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</si>
  <si>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</si>
  <si>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</si>
  <si>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</si>
  <si>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</si>
  <si>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</si>
  <si>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</si>
  <si>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</si>
  <si>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</si>
  <si>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</si>
  <si>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</si>
  <si>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</si>
  <si>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</si>
  <si>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</si>
  <si>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</si>
  <si>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</si>
  <si>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</si>
  <si>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</si>
  <si>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</si>
  <si>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</si>
  <si>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</si>
  <si>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</si>
  <si>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</si>
  <si>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</si>
  <si>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</si>
  <si>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</si>
  <si>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</si>
  <si>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</si>
  <si>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</si>
  <si>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</si>
  <si>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</si>
  <si>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</si>
  <si>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</si>
  <si>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</si>
  <si>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</si>
  <si>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</si>
  <si>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</si>
  <si>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</si>
  <si>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</si>
  <si>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</si>
  <si>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</si>
  <si>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</si>
  <si>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</si>
  <si>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</si>
  <si>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</si>
  <si>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</si>
  <si>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</si>
  <si>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</si>
  <si>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</si>
  <si>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</si>
  <si>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</si>
  <si>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</si>
  <si>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</si>
  <si>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</si>
  <si>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</si>
  <si>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</si>
  <si>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</si>
  <si>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</si>
  <si>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</si>
  <si>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</si>
  <si>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</si>
  <si>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</si>
  <si>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</si>
  <si>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</si>
  <si>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</si>
  <si>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</si>
  <si>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</si>
  <si>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</si>
  <si>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</si>
  <si>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</si>
  <si>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</si>
  <si>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</si>
  <si>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</si>
  <si>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</si>
  <si>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</si>
  <si>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</si>
  <si>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</si>
  <si>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</si>
  <si>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</si>
  <si>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</si>
  <si>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</si>
  <si>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</si>
  <si>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</si>
  <si>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</si>
  <si>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</si>
  <si>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</si>
  <si>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</si>
  <si>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</si>
  <si>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</si>
  <si>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</si>
  <si>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</si>
  <si>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</si>
  <si>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</si>
  <si>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</si>
  <si>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</si>
  <si>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</si>
  <si>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</si>
  <si>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</si>
  <si>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</si>
  <si>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</si>
  <si>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</si>
  <si>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</si>
  <si>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</si>
  <si>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</si>
  <si>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</si>
  <si>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</si>
  <si>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</si>
  <si>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</si>
  <si>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</si>
  <si>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</si>
  <si>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</si>
  <si>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</si>
  <si>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</si>
  <si>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</si>
  <si>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</si>
  <si>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</si>
  <si>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</si>
  <si>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</si>
  <si>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</si>
  <si>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</si>
  <si>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</si>
  <si>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</si>
  <si>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</si>
  <si>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</si>
  <si>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</si>
  <si>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</si>
  <si>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</si>
  <si>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</si>
  <si>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</si>
  <si>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</si>
  <si>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</si>
  <si>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</si>
  <si>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</si>
  <si>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</si>
  <si>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</si>
  <si>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</si>
  <si>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</si>
  <si>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</si>
  <si>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</si>
  <si>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</si>
  <si>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</si>
  <si>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</si>
  <si>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</si>
  <si>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</si>
  <si>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</si>
  <si>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</si>
  <si>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</si>
  <si>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</si>
  <si>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</si>
  <si>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</si>
  <si>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</si>
  <si>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</si>
  <si>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</si>
  <si>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</si>
  <si>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</si>
  <si>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</si>
  <si>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</si>
  <si>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</si>
  <si>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</si>
  <si>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</si>
  <si>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</si>
  <si>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</si>
  <si>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</si>
  <si>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</si>
  <si>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</si>
  <si>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</si>
  <si>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</si>
  <si>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</si>
  <si>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</si>
  <si>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</si>
  <si>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</si>
  <si>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</si>
  <si>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</si>
  <si>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</si>
  <si>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</si>
  <si>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</si>
  <si>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</si>
  <si>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</si>
  <si>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</si>
  <si>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</si>
  <si>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</si>
  <si>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</si>
  <si>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</si>
  <si>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</si>
  <si>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</si>
  <si>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</si>
  <si>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</si>
  <si>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</si>
  <si>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</si>
  <si>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</si>
  <si>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</si>
  <si>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</si>
  <si>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</si>
  <si>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</si>
  <si>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</si>
  <si>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</si>
  <si>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</si>
  <si>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</si>
  <si>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</si>
  <si>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</si>
  <si>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</si>
  <si>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</si>
  <si>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</si>
  <si>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</si>
  <si>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</si>
  <si>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</si>
  <si>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</si>
  <si>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</si>
  <si>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</si>
  <si>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</si>
  <si>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</si>
  <si>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</si>
  <si>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</si>
  <si>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</si>
  <si>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</si>
  <si>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</si>
  <si>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</si>
  <si>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</si>
  <si>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</si>
  <si>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</si>
  <si>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</si>
  <si>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</si>
  <si>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</si>
  <si>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</si>
  <si>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</si>
  <si>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</si>
  <si>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</si>
  <si>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</si>
  <si>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</si>
  <si>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</si>
  <si>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</si>
  <si>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</si>
  <si>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</si>
  <si>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</si>
  <si>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</si>
  <si>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</si>
  <si>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</si>
  <si>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</si>
  <si>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</si>
  <si>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</si>
  <si>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</si>
  <si>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</si>
  <si>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</si>
  <si>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</si>
  <si>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</si>
  <si>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</si>
  <si>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</si>
  <si>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</si>
  <si>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</si>
  <si>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</si>
  <si>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</si>
  <si>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</si>
  <si>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</si>
  <si>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</si>
  <si>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</si>
  <si>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</si>
  <si>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</si>
  <si>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</si>
  <si>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</si>
  <si>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</si>
  <si>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</si>
  <si>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</si>
  <si>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</si>
  <si>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</si>
  <si>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</si>
  <si>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</si>
  <si>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</si>
  <si>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</si>
  <si>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</si>
  <si>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</si>
  <si>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</si>
  <si>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</si>
  <si>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</si>
  <si>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</si>
  <si>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</si>
  <si>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</si>
  <si>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</si>
  <si>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</si>
  <si>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</si>
  <si>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</si>
  <si>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</si>
  <si>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</si>
  <si>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</si>
  <si>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</si>
  <si>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</si>
  <si>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</si>
  <si>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</si>
  <si>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</si>
  <si>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</si>
  <si>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</si>
  <si>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</si>
  <si>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</si>
  <si>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</si>
  <si>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</si>
  <si>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</si>
  <si>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</si>
  <si>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</si>
  <si>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</si>
  <si>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</si>
  <si>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</si>
  <si>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</si>
  <si>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</si>
  <si>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</si>
  <si>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</si>
  <si>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</si>
  <si>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</si>
  <si>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</si>
  <si>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</si>
  <si>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</si>
  <si>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</si>
  <si>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</si>
  <si>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</si>
  <si>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</si>
  <si>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</si>
  <si>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</si>
  <si>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</si>
  <si>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</si>
  <si>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</si>
  <si>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</si>
  <si>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</si>
  <si>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</si>
  <si>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</si>
  <si>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</si>
  <si>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</si>
  <si>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</si>
  <si>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</si>
  <si>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</si>
  <si>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</si>
  <si>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</si>
  <si>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</si>
  <si>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</si>
  <si>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</si>
  <si>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</si>
  <si>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</si>
  <si>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</si>
  <si>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</si>
  <si>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</si>
  <si>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</si>
  <si>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</si>
  <si>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</si>
  <si>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</si>
  <si>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</si>
  <si>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</si>
  <si>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</si>
  <si>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</si>
  <si>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</si>
  <si>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</si>
  <si>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</si>
  <si>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</si>
  <si>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</si>
  <si>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</si>
  <si>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</si>
  <si>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</si>
  <si>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</si>
  <si>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</si>
  <si>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</si>
  <si>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</si>
  <si>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</si>
  <si>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</si>
  <si>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</si>
  <si>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</si>
  <si>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</si>
  <si>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</si>
  <si>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</si>
  <si>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</si>
  <si>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</si>
  <si>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</si>
  <si>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</si>
  <si>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</si>
  <si>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</si>
  <si>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</si>
  <si>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</si>
  <si>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</si>
  <si>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</si>
  <si>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</si>
  <si>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</si>
  <si>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</si>
  <si>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</si>
  <si>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</si>
  <si>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</si>
  <si>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</si>
  <si>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</si>
  <si>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</si>
  <si>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</si>
  <si>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</si>
  <si>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</si>
  <si>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</si>
  <si>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</si>
  <si>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</si>
  <si>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</si>
  <si>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</si>
  <si>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</si>
  <si>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</si>
  <si>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</si>
  <si>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</si>
  <si>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</si>
  <si>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</si>
  <si>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</si>
  <si>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</si>
  <si>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</si>
  <si>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</si>
  <si>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</si>
  <si>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</si>
  <si>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</si>
  <si>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</si>
  <si>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</si>
  <si>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</si>
  <si>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</si>
  <si>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</si>
  <si>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</si>
  <si>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</si>
  <si>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</si>
  <si>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</si>
  <si>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</si>
  <si>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</si>
  <si>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</si>
  <si>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</si>
  <si>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</si>
  <si>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</si>
  <si>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</si>
  <si>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</si>
  <si>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</si>
  <si>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</si>
  <si>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</si>
  <si>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</si>
  <si>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</si>
  <si>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</si>
  <si>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</si>
  <si>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</si>
  <si>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</si>
  <si>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</si>
  <si>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</si>
  <si>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</si>
  <si>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</si>
  <si>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</si>
  <si>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</si>
  <si>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</si>
  <si>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</si>
  <si>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</si>
  <si>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</si>
  <si>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</si>
  <si>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</si>
  <si>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</si>
  <si>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</si>
  <si>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</si>
  <si>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</si>
  <si>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</si>
  <si>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</si>
  <si>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</si>
  <si>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</si>
  <si>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</si>
  <si>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</si>
  <si>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</si>
  <si>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</si>
  <si>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</si>
  <si>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</si>
  <si>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</si>
  <si>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</si>
  <si>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</si>
  <si>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</si>
  <si>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</si>
  <si>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</si>
  <si>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</si>
  <si>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</si>
  <si>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</si>
  <si>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</si>
  <si>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</si>
  <si>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</si>
  <si>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</si>
  <si>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</si>
  <si>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</si>
  <si>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</si>
  <si>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</si>
  <si>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</si>
  <si>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</si>
  <si>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</si>
  <si>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</si>
  <si>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</si>
  <si>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</si>
  <si>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</si>
  <si>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</si>
  <si>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</si>
  <si>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</si>
  <si>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</si>
  <si>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</si>
  <si>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</si>
  <si>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</si>
  <si>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</si>
  <si>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</si>
  <si>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</si>
  <si>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</si>
  <si>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</si>
  <si>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</si>
  <si>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</si>
  <si>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</si>
  <si>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</si>
  <si>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</si>
  <si>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</si>
  <si>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</si>
  <si>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</si>
  <si>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</si>
  <si>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</si>
  <si>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</si>
  <si>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</si>
  <si>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</si>
  <si>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</si>
  <si>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</si>
  <si>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</si>
  <si>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</si>
  <si>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</si>
  <si>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</si>
  <si>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</si>
  <si>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</si>
  <si>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</si>
  <si>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</si>
  <si>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</si>
  <si>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</si>
  <si>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</si>
  <si>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</si>
  <si>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</si>
  <si>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</si>
  <si>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</si>
  <si>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</si>
  <si>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</si>
  <si>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</si>
  <si>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</si>
  <si>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</si>
  <si>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</si>
  <si>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</si>
  <si>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</si>
  <si>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</si>
  <si>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</si>
  <si>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</si>
  <si>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</si>
  <si>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</si>
  <si>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</si>
  <si>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</si>
  <si>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</si>
  <si>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</si>
  <si>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</si>
  <si>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</si>
  <si>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</si>
  <si>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</si>
  <si>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</si>
  <si>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</si>
  <si>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</si>
  <si>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</si>
  <si>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</si>
  <si>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</si>
  <si>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</si>
  <si>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</si>
  <si>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</si>
  <si>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</si>
  <si>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</si>
  <si>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</si>
  <si>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</si>
  <si>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</si>
  <si>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</si>
  <si>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</si>
  <si>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</si>
  <si>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</si>
  <si>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</si>
  <si>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</si>
  <si>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</si>
  <si>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</si>
  <si>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</si>
  <si>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</si>
  <si>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</si>
  <si>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</si>
  <si>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</si>
  <si>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</si>
  <si>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</si>
  <si>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</si>
  <si>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</si>
  <si>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</si>
  <si>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</si>
  <si>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</si>
  <si>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</si>
  <si>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</si>
  <si>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</si>
  <si>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</si>
  <si>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</si>
  <si>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</si>
  <si>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</si>
  <si>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</si>
  <si>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</si>
  <si>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</si>
  <si>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</si>
  <si>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</si>
  <si>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</si>
  <si>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</si>
  <si>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</si>
  <si>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</si>
  <si>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</si>
  <si>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</si>
  <si>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</si>
  <si>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</si>
  <si>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</si>
  <si>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</si>
  <si>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</si>
  <si>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</si>
  <si>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</si>
  <si>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</si>
  <si>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</si>
  <si>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</si>
  <si>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</si>
  <si>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</si>
  <si>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</si>
  <si>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</si>
  <si>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</si>
  <si>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</si>
  <si>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</si>
  <si>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</si>
  <si>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</si>
  <si>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</si>
  <si>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</si>
  <si>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</si>
  <si>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</si>
  <si>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</si>
  <si>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</si>
  <si>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</si>
  <si>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</si>
  <si>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</si>
  <si>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</si>
  <si>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</si>
  <si>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</si>
  <si>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</si>
  <si>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</si>
  <si>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</si>
  <si>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</si>
  <si>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</si>
  <si>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</si>
  <si>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</si>
  <si>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</si>
  <si>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</si>
  <si>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</si>
  <si>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</si>
  <si>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</si>
  <si>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</si>
  <si>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</si>
  <si>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</si>
  <si>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</si>
  <si>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</si>
  <si>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</si>
  <si>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</si>
  <si>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</si>
  <si>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</si>
  <si>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</si>
  <si>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</si>
  <si>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</si>
  <si>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</si>
  <si>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</si>
  <si>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</si>
  <si>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</si>
  <si>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</si>
  <si>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</si>
  <si>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</si>
  <si>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</si>
  <si>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</si>
  <si>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</si>
  <si>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</si>
  <si>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</si>
  <si>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</si>
  <si>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</si>
  <si>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</si>
  <si>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</si>
  <si>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</si>
  <si>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</si>
  <si>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</si>
  <si>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</si>
  <si>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</si>
  <si>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</si>
  <si>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</si>
  <si>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</si>
  <si>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</si>
  <si>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</si>
  <si>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</si>
  <si>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</si>
  <si>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</si>
  <si>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</si>
  <si>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</si>
  <si>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</si>
  <si>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</si>
  <si>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</si>
  <si>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</si>
  <si>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</si>
  <si>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</si>
  <si>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</si>
  <si>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</si>
  <si>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</si>
  <si>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</si>
  <si>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</si>
  <si>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</si>
  <si>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</si>
  <si>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</si>
  <si>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</si>
  <si>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</si>
  <si>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</si>
  <si>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</si>
  <si>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</si>
  <si>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</si>
  <si>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</si>
  <si>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</si>
  <si>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</si>
  <si>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</si>
  <si>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</si>
  <si>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</si>
  <si>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</si>
  <si>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</si>
  <si>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</si>
  <si>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</si>
  <si>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</si>
  <si>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</si>
  <si>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</si>
  <si>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</si>
  <si>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</si>
  <si>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</si>
  <si>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</si>
  <si>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</si>
  <si>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</si>
  <si>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</si>
  <si>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</si>
  <si>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</si>
  <si>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</si>
  <si>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</si>
  <si>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</si>
  <si>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</si>
  <si>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</si>
  <si>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</si>
  <si>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</si>
  <si>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</si>
  <si>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</si>
  <si>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</si>
  <si>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</si>
  <si>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</si>
  <si>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</si>
  <si>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</si>
  <si>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</si>
  <si>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</si>
  <si>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</si>
  <si>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</si>
  <si>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</si>
  <si>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</si>
  <si>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</si>
  <si>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</si>
  <si>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</si>
  <si>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</si>
  <si>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</si>
  <si>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</si>
  <si>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</si>
  <si>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</si>
  <si>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</si>
  <si>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</si>
  <si>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</si>
  <si>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</si>
  <si>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</si>
  <si>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</si>
  <si>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</si>
  <si>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</si>
  <si>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</si>
  <si>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</si>
  <si>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</si>
  <si>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</si>
  <si>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</si>
  <si>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</si>
  <si>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</si>
  <si>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</si>
  <si>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</si>
  <si>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</si>
  <si>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</si>
  <si>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</si>
  <si>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</si>
  <si>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</si>
  <si>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</si>
  <si>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</si>
  <si>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</si>
  <si>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</si>
  <si>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</si>
  <si>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</si>
  <si>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</si>
  <si>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</si>
  <si>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</si>
  <si>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</si>
  <si>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</si>
  <si>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</si>
  <si>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</si>
  <si>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</si>
  <si>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</si>
  <si>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</si>
  <si>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</si>
  <si>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</si>
  <si>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</si>
  <si>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</si>
  <si>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</si>
  <si>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</si>
  <si>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</si>
  <si>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</si>
  <si>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</si>
  <si>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</si>
  <si>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</si>
  <si>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</si>
  <si>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</si>
  <si>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</si>
  <si>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</si>
  <si>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</si>
  <si>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</si>
  <si>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</si>
  <si>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</si>
  <si>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</si>
  <si>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</si>
  <si>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</si>
  <si>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</si>
  <si>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</si>
  <si>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</si>
  <si>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</si>
  <si>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</si>
  <si>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</si>
  <si>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</si>
  <si>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</si>
  <si>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</si>
  <si>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</si>
  <si>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</si>
  <si>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</si>
  <si>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</si>
  <si>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</si>
  <si>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</si>
  <si>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</si>
  <si>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</si>
  <si>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</si>
  <si>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</si>
  <si>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</si>
  <si>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</si>
  <si>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</si>
  <si>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</si>
  <si>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</si>
  <si>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</si>
  <si>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</si>
  <si>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</si>
  <si>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</si>
  <si>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</si>
  <si>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</si>
  <si>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</si>
  <si>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</si>
  <si>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</si>
  <si>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</si>
  <si>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</si>
  <si>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</si>
  <si>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</si>
  <si>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</si>
  <si>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</si>
  <si>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</si>
  <si>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</si>
  <si>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</si>
  <si>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</si>
  <si>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</si>
  <si>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</si>
  <si>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</si>
  <si>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</si>
  <si>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</si>
  <si>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</si>
  <si>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</si>
  <si>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</si>
  <si>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</si>
  <si>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</si>
  <si>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</si>
  <si>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</si>
  <si>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</si>
  <si>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</si>
  <si>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</si>
  <si>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</si>
  <si>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</si>
  <si>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</si>
  <si>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</si>
  <si>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</si>
  <si>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</si>
  <si>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</si>
  <si>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</si>
  <si>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</si>
  <si>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</si>
  <si>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</si>
  <si>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</si>
  <si>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</si>
  <si>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</si>
  <si>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</si>
  <si>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</si>
  <si>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</si>
  <si>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</si>
  <si>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</si>
  <si>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</si>
  <si>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</si>
  <si>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</si>
  <si>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</si>
  <si>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</si>
  <si>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</si>
  <si>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</si>
  <si>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</si>
  <si>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</si>
  <si>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</si>
  <si>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</si>
  <si>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</si>
  <si>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</si>
  <si>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</si>
  <si>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</si>
  <si>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</si>
  <si>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</si>
  <si>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</si>
  <si>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</si>
  <si>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</si>
  <si>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</si>
  <si>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</si>
  <si>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</si>
  <si>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</si>
  <si>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</si>
  <si>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</si>
  <si>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</si>
  <si>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</si>
  <si>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</si>
  <si>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</si>
  <si>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</si>
  <si>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</si>
  <si>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</si>
  <si>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</si>
  <si>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</si>
  <si>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</si>
  <si>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</si>
  <si>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</si>
  <si>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</si>
  <si>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</si>
  <si>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</si>
  <si>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</si>
  <si>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</si>
  <si>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</si>
  <si>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</si>
  <si>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</si>
  <si>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</si>
  <si>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</si>
  <si>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</si>
  <si>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</si>
  <si>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</si>
  <si>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</si>
  <si>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</si>
  <si>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</si>
  <si>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</si>
  <si>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</si>
  <si>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</si>
  <si>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</si>
  <si>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</si>
  <si>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</si>
  <si>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</si>
  <si>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</si>
  <si>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</si>
  <si>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</si>
  <si>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</si>
  <si>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</si>
  <si>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</si>
  <si>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</si>
  <si>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</si>
  <si>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</si>
  <si>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</si>
  <si>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</si>
  <si>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</si>
  <si>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</si>
  <si>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</si>
  <si>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</si>
  <si>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</si>
  <si>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</si>
  <si>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</si>
  <si>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</si>
  <si>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</si>
  <si>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</si>
  <si>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</si>
  <si>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</si>
  <si>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</si>
  <si>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</si>
  <si>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</si>
  <si>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</si>
  <si>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</si>
  <si>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</si>
  <si>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</si>
  <si>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</si>
  <si>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</si>
  <si>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</si>
  <si>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</si>
  <si>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</si>
  <si>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</si>
  <si>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</si>
  <si>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</si>
  <si>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</si>
  <si>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</si>
  <si>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</si>
  <si>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</si>
  <si>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</si>
  <si>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</si>
  <si>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</si>
  <si>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</si>
  <si>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</si>
  <si>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</si>
  <si>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</si>
  <si>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</si>
  <si>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</si>
  <si>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</si>
  <si>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</si>
  <si>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</si>
  <si>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</si>
  <si>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</si>
  <si>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</si>
  <si>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</si>
  <si>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</si>
  <si>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</si>
  <si>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</si>
  <si>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</si>
  <si>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</si>
  <si>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</si>
  <si>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</si>
  <si>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</si>
  <si>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</si>
  <si>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</si>
  <si>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</si>
  <si>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</si>
  <si>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</si>
  <si>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</si>
  <si>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</si>
  <si>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</si>
  <si>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</si>
  <si>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</si>
  <si>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</si>
  <si>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</si>
  <si>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</si>
  <si>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</si>
  <si>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</si>
  <si>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</si>
  <si>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</si>
  <si>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</si>
  <si>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</si>
  <si>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</si>
  <si>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</si>
  <si>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</si>
  <si>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</si>
  <si>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</si>
  <si>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</si>
  <si>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</si>
  <si>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</si>
  <si>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</si>
  <si>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</si>
  <si>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</si>
  <si>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</si>
  <si>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</si>
  <si>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</si>
  <si>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</si>
  <si>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</si>
  <si>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</si>
  <si>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</si>
  <si>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</si>
  <si>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</si>
  <si>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</si>
  <si>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</si>
  <si>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</si>
  <si>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</si>
  <si>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</si>
  <si>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</si>
  <si>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</si>
  <si>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</si>
  <si>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</si>
  <si>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</si>
  <si>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</si>
  <si>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</si>
  <si>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</si>
  <si>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</si>
  <si>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</si>
  <si>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</si>
  <si>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</si>
  <si>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</si>
  <si>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</si>
  <si>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</si>
  <si>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</si>
  <si>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</si>
  <si>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</si>
  <si>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</si>
  <si>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</si>
  <si>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</si>
  <si>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</si>
  <si>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</si>
  <si>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</si>
  <si>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</si>
  <si>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</si>
  <si>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</si>
  <si>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</si>
  <si>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</si>
  <si>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</si>
  <si>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</si>
  <si>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</si>
  <si>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</si>
  <si>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</si>
  <si>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</si>
  <si>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</si>
  <si>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</si>
  <si>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</si>
  <si>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</si>
  <si>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</si>
  <si>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</si>
  <si>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</si>
  <si>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</si>
  <si>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</si>
  <si>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</si>
  <si>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</si>
  <si>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</si>
  <si>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</si>
  <si>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</si>
  <si>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</si>
  <si>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</si>
  <si>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</si>
  <si>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</si>
  <si>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</si>
  <si>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</si>
  <si>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</si>
  <si>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</si>
  <si>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</si>
  <si>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</si>
  <si>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</si>
  <si>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</si>
  <si>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</si>
  <si>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</si>
  <si>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</si>
  <si>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</si>
  <si>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</si>
  <si>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</si>
  <si>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</si>
  <si>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</si>
  <si>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</si>
  <si>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</si>
  <si>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</si>
  <si>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</si>
  <si>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</si>
  <si>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</si>
  <si>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</si>
  <si>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</si>
  <si>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</si>
  <si>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</si>
  <si>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</si>
  <si>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</si>
  <si>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</si>
  <si>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</si>
  <si>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</si>
  <si>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</si>
  <si>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</si>
  <si>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</si>
  <si>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</si>
  <si>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</si>
  <si>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</si>
  <si>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</si>
  <si>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</si>
  <si>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</si>
  <si>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</si>
  <si>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</si>
  <si>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</si>
  <si>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</si>
  <si>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</si>
  <si>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</si>
  <si>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</si>
  <si>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</si>
  <si>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</si>
  <si>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</si>
  <si>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</si>
  <si>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</si>
  <si>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</si>
  <si>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</si>
  <si>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</si>
  <si>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</si>
  <si>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</si>
  <si>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</si>
  <si>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</si>
  <si>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</si>
  <si>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</si>
  <si>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</si>
  <si>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</si>
  <si>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</si>
  <si>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</si>
  <si>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</si>
  <si>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</si>
  <si>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</si>
  <si>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</si>
  <si>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</si>
  <si>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</si>
  <si>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</si>
  <si>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</si>
  <si>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</si>
  <si>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</si>
  <si>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</si>
  <si>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</si>
  <si>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</si>
  <si>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</si>
  <si>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</si>
  <si>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</si>
  <si>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</si>
  <si>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</si>
  <si>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</si>
  <si>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</si>
  <si>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</si>
  <si>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</si>
  <si>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</si>
  <si>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</si>
  <si>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</si>
  <si>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</si>
  <si>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</si>
  <si>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</si>
  <si>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</si>
  <si>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</si>
  <si>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</si>
  <si>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</si>
  <si>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</si>
  <si>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</si>
  <si>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</si>
  <si>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</si>
  <si>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</si>
  <si>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</si>
  <si>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</si>
  <si>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</si>
  <si>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</si>
  <si>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</si>
  <si>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</si>
  <si>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</si>
  <si>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</si>
  <si>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</si>
  <si>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</si>
  <si>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</si>
  <si>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</si>
  <si>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</si>
  <si>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</si>
  <si>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</si>
  <si>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</si>
  <si>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</si>
  <si>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</si>
  <si>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</si>
  <si>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</si>
  <si>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</si>
  <si>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</si>
  <si>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</si>
  <si>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</si>
  <si>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</si>
  <si>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</si>
  <si>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</si>
  <si>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</si>
  <si>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</si>
  <si>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</si>
  <si>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</si>
  <si>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</si>
  <si>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</si>
  <si>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</si>
  <si>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</si>
  <si>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</si>
  <si>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</si>
  <si>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</si>
  <si>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</si>
  <si>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</si>
  <si>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</si>
  <si>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</si>
  <si>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</si>
  <si>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</si>
  <si>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</si>
  <si>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</si>
  <si>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</si>
  <si>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</si>
  <si>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</si>
  <si>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</si>
  <si>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</si>
  <si>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</si>
  <si>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</si>
  <si>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</si>
  <si>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</si>
  <si>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</si>
  <si>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</si>
  <si>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</si>
  <si>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</si>
  <si>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</si>
  <si>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</si>
  <si>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</si>
  <si>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</si>
  <si>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</si>
  <si>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</si>
  <si>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</si>
  <si>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</si>
  <si>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</si>
  <si>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</si>
  <si>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</si>
  <si>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</si>
  <si>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</si>
  <si>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</si>
  <si>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</si>
  <si>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</si>
  <si>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</si>
  <si>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</si>
  <si>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</si>
  <si>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</si>
  <si>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</si>
  <si>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</si>
  <si>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</si>
  <si>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</si>
  <si>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</si>
  <si>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</si>
  <si>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</si>
  <si>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</si>
  <si>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</si>
  <si>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</si>
  <si>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</si>
  <si>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</si>
  <si>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</si>
  <si>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</si>
  <si>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</si>
  <si>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</si>
  <si>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</si>
  <si>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</si>
  <si>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</si>
  <si>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</si>
  <si>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</si>
  <si>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</si>
  <si>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</si>
  <si>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</si>
  <si>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</si>
  <si>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</si>
  <si>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</si>
  <si>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</si>
  <si>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</si>
  <si>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</si>
  <si>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</si>
  <si>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</si>
  <si>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</si>
  <si>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</si>
  <si>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</si>
  <si>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</si>
  <si>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</si>
  <si>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</si>
  <si>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</si>
  <si>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</si>
  <si>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</si>
  <si>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</si>
  <si>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</si>
  <si>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</si>
  <si>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</si>
  <si>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</si>
  <si>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</si>
  <si>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</si>
  <si>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</si>
  <si>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</si>
  <si>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</si>
  <si>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</si>
  <si>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</si>
  <si>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</si>
  <si>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</si>
  <si>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</si>
  <si>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</si>
  <si>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</si>
  <si>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</si>
  <si>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</si>
  <si>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</si>
  <si>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</si>
  <si>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</si>
  <si>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</si>
  <si>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</si>
  <si>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</si>
  <si>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</si>
  <si>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</si>
  <si>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</si>
  <si>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</si>
  <si>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</si>
  <si>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</si>
  <si>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</si>
  <si>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</si>
  <si>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</si>
  <si>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</si>
  <si>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</si>
  <si>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</si>
  <si>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</si>
  <si>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</si>
  <si>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</si>
  <si>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</si>
  <si>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</si>
  <si>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</si>
  <si>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</si>
  <si>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</si>
  <si>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</si>
  <si>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</si>
  <si>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</si>
  <si>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</si>
  <si>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</si>
  <si>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</si>
  <si>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</si>
  <si>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</si>
  <si>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</si>
  <si>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</si>
  <si>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</si>
  <si>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</si>
  <si>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</si>
  <si>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</si>
  <si>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</si>
  <si>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</si>
  <si>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</si>
  <si>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</si>
  <si>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</si>
  <si>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</si>
  <si>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</si>
  <si>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</si>
  <si>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</si>
  <si>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</si>
  <si>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</si>
  <si>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</si>
  <si>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</si>
  <si>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</si>
  <si>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</si>
  <si>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</si>
  <si>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</si>
  <si>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</si>
  <si>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</si>
  <si>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</si>
  <si>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</si>
  <si>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</si>
  <si>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</si>
  <si>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</si>
  <si>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</si>
  <si>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</si>
  <si>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</si>
  <si>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</si>
  <si>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</si>
  <si>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</si>
  <si>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</si>
  <si>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</si>
  <si>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</si>
  <si>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</si>
  <si>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</si>
  <si>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</si>
  <si>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</si>
  <si>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</si>
  <si>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</si>
  <si>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</si>
  <si>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</si>
  <si>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</si>
  <si>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</si>
  <si>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</si>
  <si>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</si>
  <si>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</si>
  <si>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</si>
  <si>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</si>
  <si>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</si>
  <si>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</si>
  <si>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</si>
  <si>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</si>
  <si>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</si>
  <si>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</si>
  <si>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</si>
  <si>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</si>
  <si>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</si>
  <si>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</si>
  <si>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</si>
  <si>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</si>
  <si>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</si>
  <si>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</si>
  <si>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</si>
  <si>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</si>
  <si>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</si>
  <si>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</si>
  <si>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</si>
  <si>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</si>
  <si>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</si>
  <si>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</si>
  <si>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</si>
  <si>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</si>
  <si>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</si>
  <si>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</si>
  <si>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</si>
  <si>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</si>
  <si>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</si>
  <si>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</si>
  <si>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</si>
  <si>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</si>
  <si>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</si>
  <si>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</si>
  <si>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</si>
  <si>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</si>
  <si>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</si>
  <si>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</si>
  <si>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</si>
  <si>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</si>
  <si>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</si>
  <si>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</si>
  <si>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</si>
  <si>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</si>
  <si>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</si>
  <si>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</si>
  <si>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</si>
  <si>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</si>
  <si>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</si>
  <si>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</si>
  <si>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</si>
  <si>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</si>
  <si>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</si>
  <si>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</si>
  <si>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</si>
  <si>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</si>
  <si>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</si>
  <si>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</si>
  <si>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</si>
  <si>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</si>
  <si>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</si>
  <si>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</si>
  <si>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</si>
  <si>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</si>
  <si>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</si>
  <si>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</si>
  <si>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</si>
  <si>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</si>
  <si>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</si>
  <si>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</si>
  <si>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</si>
  <si>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</si>
  <si>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</si>
  <si>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</si>
  <si>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</si>
  <si>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</si>
  <si>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</si>
  <si>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</si>
  <si>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</si>
  <si>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</si>
  <si>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</si>
  <si>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</si>
  <si>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</si>
  <si>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</si>
  <si>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</si>
  <si>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</si>
  <si>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</si>
  <si>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</si>
  <si>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</si>
  <si>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</si>
  <si>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</si>
  <si>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</si>
  <si>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</si>
  <si>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</si>
  <si>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</si>
  <si>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</si>
  <si>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</si>
  <si>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</si>
  <si>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</si>
  <si>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</si>
  <si>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</si>
  <si>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</si>
  <si>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</si>
  <si>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</si>
  <si>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</si>
  <si>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</si>
  <si>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</si>
  <si>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</si>
  <si>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</si>
  <si>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</si>
  <si>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</si>
  <si>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</si>
  <si>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</si>
  <si>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</si>
  <si>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</si>
  <si>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</si>
  <si>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</si>
  <si>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</si>
  <si>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</si>
  <si>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</si>
  <si>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</si>
  <si>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</si>
  <si>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</si>
  <si>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</si>
  <si>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</si>
  <si>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</si>
  <si>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</si>
  <si>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</si>
  <si>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</si>
  <si>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</si>
  <si>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</si>
  <si>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</si>
  <si>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</si>
  <si>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</si>
  <si>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</si>
  <si>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</si>
  <si>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</si>
  <si>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</si>
  <si>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</si>
  <si>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</si>
  <si>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</si>
  <si>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</si>
  <si>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</si>
  <si>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</si>
  <si>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</si>
  <si>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</si>
  <si>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</si>
  <si>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</si>
  <si>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</si>
  <si>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</si>
  <si>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</si>
  <si>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</si>
  <si>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</si>
  <si>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</si>
  <si>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</si>
  <si>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</si>
  <si>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</si>
  <si>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</si>
  <si>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</si>
  <si>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</si>
  <si>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</si>
  <si>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</si>
  <si>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</si>
  <si>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</si>
  <si>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</si>
  <si>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</si>
  <si>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</si>
  <si>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</si>
  <si>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</si>
  <si>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</si>
  <si>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</si>
  <si>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</si>
  <si>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</si>
  <si>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</si>
  <si>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</si>
  <si>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</si>
  <si>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</si>
  <si>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</si>
  <si>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</si>
  <si>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</si>
  <si>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</si>
  <si>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</si>
  <si>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</si>
  <si>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</si>
  <si>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</si>
  <si>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</si>
  <si>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</si>
  <si>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</si>
  <si>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</si>
  <si>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</si>
  <si>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</si>
  <si>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</si>
  <si>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</si>
  <si>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</si>
  <si>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</si>
  <si>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</si>
  <si>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</si>
  <si>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</si>
  <si>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</si>
  <si>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</si>
  <si>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</si>
  <si>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</si>
  <si>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</si>
  <si>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</si>
  <si>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</si>
  <si>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</si>
  <si>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</si>
  <si>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</si>
  <si>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</si>
  <si>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</si>
  <si>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</si>
  <si>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</si>
  <si>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</si>
  <si>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</si>
  <si>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</si>
  <si>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</si>
  <si>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</si>
  <si>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</si>
  <si>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</si>
  <si>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</si>
  <si>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</si>
  <si>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</si>
  <si>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</si>
  <si>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</si>
  <si>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</si>
  <si>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</si>
  <si>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</si>
  <si>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</si>
  <si>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</si>
  <si>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</si>
  <si>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</si>
  <si>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</si>
  <si>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</si>
  <si>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</si>
  <si>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</si>
  <si>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</si>
  <si>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</si>
  <si>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</si>
  <si>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</si>
  <si>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</si>
  <si>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</si>
  <si>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</si>
  <si>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</si>
  <si>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</si>
  <si>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</si>
  <si>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</si>
  <si>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</si>
  <si>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</si>
  <si>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</si>
  <si>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</si>
  <si>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</si>
  <si>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</si>
  <si>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</si>
  <si>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</si>
  <si>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</si>
  <si>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</si>
  <si>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</si>
  <si>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</si>
  <si>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</si>
  <si>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</si>
  <si>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</si>
  <si>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</si>
  <si>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</si>
  <si>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</si>
  <si>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</si>
  <si>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</si>
  <si>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</si>
  <si>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</si>
  <si>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</si>
  <si>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</si>
  <si>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</si>
  <si>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</si>
  <si>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</si>
  <si>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</si>
  <si>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</si>
  <si>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</si>
  <si>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</si>
  <si>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</si>
  <si>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</si>
  <si>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</si>
  <si>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</si>
  <si>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</si>
  <si>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</si>
  <si>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</si>
  <si>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</si>
  <si>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</si>
  <si>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</si>
  <si>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</si>
  <si>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</si>
  <si>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</si>
  <si>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</si>
  <si>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</si>
  <si>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</si>
  <si>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</si>
  <si>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</si>
  <si>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</si>
  <si>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</si>
  <si>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</si>
  <si>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</si>
  <si>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</si>
  <si>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</si>
  <si>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</si>
  <si>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</si>
  <si>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</si>
  <si>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</si>
  <si>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</si>
  <si>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</si>
  <si>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</si>
  <si>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</si>
  <si>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</si>
  <si>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</si>
  <si>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</si>
  <si>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</si>
  <si>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</si>
  <si>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</si>
  <si>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</si>
  <si>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</si>
  <si>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</si>
  <si>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</si>
  <si>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</si>
  <si>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</si>
  <si>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</si>
  <si>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</si>
  <si>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</si>
  <si>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</si>
  <si>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</si>
  <si>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</si>
  <si>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</si>
  <si>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</si>
  <si>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</si>
  <si>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</si>
  <si>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</si>
  <si>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</si>
  <si>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</si>
  <si>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</si>
  <si>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</si>
  <si>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</si>
  <si>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</si>
  <si>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</si>
  <si>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</si>
  <si>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</si>
  <si>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</si>
  <si>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</si>
  <si>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</si>
  <si>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</si>
  <si>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</si>
  <si>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</si>
  <si>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</si>
  <si>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</si>
  <si>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</si>
  <si>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</si>
  <si>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</si>
  <si>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</si>
  <si>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</si>
  <si>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</si>
  <si>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</si>
  <si>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</si>
  <si>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</si>
  <si>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</si>
  <si>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</si>
  <si>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</si>
  <si>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</si>
  <si>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</si>
  <si>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</si>
  <si>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</si>
  <si>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</si>
  <si>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</si>
  <si>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</si>
  <si>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</si>
  <si>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</si>
  <si>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</si>
  <si>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</si>
  <si>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</si>
  <si>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</si>
  <si>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</si>
  <si>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</si>
  <si>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</si>
  <si>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</si>
  <si>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</si>
  <si>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</si>
  <si>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</si>
  <si>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</si>
  <si>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</si>
  <si>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</si>
  <si>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</si>
  <si>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</si>
  <si>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</si>
  <si>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</si>
  <si>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</si>
  <si>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</si>
  <si>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</si>
  <si>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</si>
  <si>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</si>
  <si>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</si>
  <si>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</si>
  <si>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</si>
  <si>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</si>
  <si>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</si>
  <si>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</si>
  <si>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</si>
  <si>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</si>
  <si>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</si>
  <si>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</si>
  <si>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</si>
  <si>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</si>
  <si>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</si>
  <si>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</si>
  <si>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</si>
  <si>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</si>
  <si>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</si>
  <si>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</si>
  <si>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</si>
  <si>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</si>
  <si>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</si>
  <si>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</si>
  <si>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</si>
  <si>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</si>
  <si>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</si>
  <si>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</si>
  <si>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</si>
  <si>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</si>
  <si>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</si>
  <si>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</si>
  <si>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</si>
  <si>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</si>
  <si>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</si>
  <si>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</si>
  <si>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</si>
  <si>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</si>
  <si>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</si>
  <si>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</si>
  <si>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</si>
  <si>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</si>
  <si>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</si>
  <si>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</si>
  <si>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</si>
  <si>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</si>
  <si>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</si>
  <si>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</si>
  <si>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</si>
  <si>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</si>
  <si>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</si>
  <si>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</si>
  <si>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</si>
  <si>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</si>
  <si>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</si>
  <si>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</si>
  <si>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</si>
  <si>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</si>
  <si>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</si>
  <si>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</si>
  <si>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</si>
  <si>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</si>
  <si>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</si>
  <si>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</si>
  <si>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</si>
  <si>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</si>
  <si>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</si>
  <si>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</si>
  <si>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</si>
  <si>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</si>
  <si>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</si>
  <si>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</si>
  <si>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</si>
  <si>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</si>
  <si>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</si>
  <si>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</si>
  <si>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</si>
  <si>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</si>
  <si>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</si>
  <si>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</si>
  <si>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</si>
  <si>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</si>
  <si>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</si>
  <si>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</si>
  <si>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</si>
  <si>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</si>
  <si>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</si>
  <si>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</si>
  <si>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</si>
  <si>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</si>
  <si>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</si>
  <si>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</si>
  <si>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</si>
  <si>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</si>
  <si>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</si>
  <si>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</si>
  <si>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</si>
  <si>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</si>
  <si>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</si>
  <si>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</si>
  <si>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</si>
  <si>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</si>
  <si>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</si>
  <si>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</si>
  <si>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</si>
  <si>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</si>
  <si>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</si>
  <si>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</si>
  <si>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</si>
  <si>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</si>
  <si>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</si>
  <si>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</si>
  <si>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</si>
  <si>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</si>
  <si>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</si>
  <si>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</si>
  <si>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</si>
  <si>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</si>
  <si>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</si>
  <si>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</si>
  <si>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</si>
  <si>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</si>
  <si>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</si>
  <si>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</si>
  <si>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</si>
  <si>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</si>
  <si>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</si>
  <si>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</si>
  <si>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</si>
  <si>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</si>
  <si>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</si>
  <si>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</si>
  <si>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</si>
  <si>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</si>
  <si>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</si>
  <si>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</si>
  <si>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</si>
  <si>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</si>
  <si>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</si>
  <si>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</si>
  <si>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</si>
  <si>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</si>
  <si>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</si>
  <si>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</si>
  <si>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</si>
  <si>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</si>
  <si>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</si>
  <si>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</si>
  <si>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</si>
  <si>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</si>
  <si>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</si>
  <si>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</si>
  <si>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</si>
  <si>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</si>
  <si>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</si>
  <si>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</si>
  <si>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</si>
  <si>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</si>
  <si>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</si>
  <si>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</si>
  <si>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</si>
  <si>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</si>
  <si>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</si>
  <si>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</si>
  <si>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</si>
  <si>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</si>
  <si>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</si>
  <si>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</si>
  <si>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</si>
  <si>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</si>
  <si>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</si>
  <si>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</si>
  <si>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</si>
  <si>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</si>
  <si>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</si>
  <si>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</si>
  <si>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</si>
  <si>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</si>
  <si>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</si>
  <si>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</si>
  <si>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</si>
  <si>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</si>
  <si>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</si>
  <si>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</si>
  <si>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</si>
  <si>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</si>
  <si>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</si>
  <si>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</si>
  <si>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</si>
  <si>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</si>
  <si>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</si>
  <si>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</si>
  <si>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</si>
  <si>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</si>
  <si>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</si>
  <si>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</si>
  <si>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</si>
  <si>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</si>
  <si>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</si>
  <si>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</si>
  <si>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</si>
  <si>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</si>
  <si>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</si>
  <si>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</si>
  <si>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</si>
  <si>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</si>
  <si>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</si>
  <si>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</si>
  <si>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</si>
  <si>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</si>
  <si>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</si>
  <si>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</si>
  <si>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</si>
  <si>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</si>
  <si>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</si>
  <si>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</si>
  <si>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</si>
  <si>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</si>
  <si>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</si>
  <si>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</si>
  <si>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</si>
  <si>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</si>
  <si>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</si>
  <si>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</si>
  <si>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</si>
  <si>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</si>
  <si>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</si>
  <si>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</si>
  <si>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</si>
  <si>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</si>
  <si>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</si>
  <si>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</si>
  <si>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</si>
  <si>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</si>
  <si>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</si>
  <si>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</si>
  <si>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</si>
  <si>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</si>
  <si>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</si>
  <si>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</si>
  <si>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</si>
  <si>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</si>
  <si>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</si>
  <si>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</si>
  <si>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</si>
  <si>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</si>
  <si>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</si>
  <si>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</si>
  <si>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</si>
  <si>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</si>
  <si>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</si>
  <si>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</si>
  <si>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</si>
  <si>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</si>
  <si>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</si>
  <si>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</si>
  <si>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</si>
  <si>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</si>
  <si>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</si>
  <si>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</si>
  <si>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</si>
  <si>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</si>
  <si>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</si>
  <si>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</si>
  <si>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</si>
  <si>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</si>
  <si>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</si>
  <si>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</si>
  <si>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</si>
  <si>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</si>
  <si>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</si>
  <si>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</si>
  <si>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</si>
  <si>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</si>
  <si>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</si>
  <si>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</si>
  <si>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</si>
  <si>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</si>
  <si>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</si>
  <si>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</si>
  <si>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</si>
  <si>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</si>
  <si>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</si>
  <si>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</si>
  <si>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</si>
  <si>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</si>
  <si>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</si>
  <si>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</si>
  <si>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</si>
  <si>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</si>
  <si>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</si>
  <si>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</si>
  <si>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</si>
  <si>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</si>
  <si>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</si>
  <si>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</si>
  <si>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</si>
  <si>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</si>
  <si>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</si>
  <si>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</si>
  <si>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</si>
  <si>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</si>
  <si>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</si>
  <si>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</si>
  <si>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</si>
  <si>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</si>
  <si>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</si>
  <si>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</si>
  <si>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</si>
  <si>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</si>
  <si>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</si>
  <si>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</si>
  <si>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</si>
  <si>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</si>
  <si>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</si>
  <si>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</si>
  <si>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</si>
  <si>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</si>
  <si>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</si>
  <si>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</si>
  <si>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</si>
  <si>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</si>
  <si>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</si>
  <si>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</si>
  <si>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</si>
  <si>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</si>
  <si>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</si>
  <si>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</si>
  <si>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</si>
  <si>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</si>
  <si>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</si>
  <si>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</si>
  <si>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</si>
  <si>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</si>
  <si>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</si>
  <si>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</si>
  <si>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</si>
  <si>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</si>
  <si>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</si>
  <si>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</si>
  <si>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</si>
  <si>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</si>
  <si>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</si>
  <si>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</si>
  <si>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</si>
  <si>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</si>
  <si>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</si>
  <si>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</si>
  <si>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</si>
  <si>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</si>
  <si>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</si>
  <si>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</si>
  <si>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</si>
  <si>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</si>
  <si>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</si>
  <si>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</si>
  <si>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</si>
  <si>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</si>
  <si>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</si>
  <si>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</si>
  <si>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</si>
  <si>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</si>
  <si>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</si>
  <si>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</si>
  <si>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</si>
  <si>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</si>
  <si>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</si>
  <si>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</si>
  <si>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</si>
  <si>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</si>
  <si>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</si>
  <si>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</si>
  <si>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</si>
  <si>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</si>
  <si>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</si>
  <si>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</si>
  <si>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</si>
  <si>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</si>
  <si>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</si>
  <si>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</si>
  <si>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</si>
  <si>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</si>
  <si>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</si>
  <si>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</si>
  <si>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</si>
  <si>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</si>
  <si>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</si>
  <si>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</si>
  <si>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</si>
  <si>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</si>
  <si>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</si>
  <si>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</si>
  <si>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</si>
  <si>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</si>
  <si>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</si>
  <si>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</si>
  <si>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</si>
  <si>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</si>
  <si>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</si>
  <si>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</si>
  <si>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</si>
  <si>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</si>
  <si>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</si>
  <si>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</si>
  <si>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</si>
  <si>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</si>
  <si>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</si>
  <si>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</si>
  <si>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</si>
  <si>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</si>
  <si>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</si>
  <si>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</si>
  <si>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</si>
  <si>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</si>
  <si>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</si>
  <si>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</si>
  <si>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</si>
  <si>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</si>
  <si>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</si>
  <si>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</si>
  <si>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</si>
  <si>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</si>
  <si>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</si>
  <si>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</si>
  <si>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</si>
  <si>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</si>
  <si>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</si>
  <si>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</si>
  <si>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</si>
  <si>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</si>
  <si>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</si>
  <si>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</si>
  <si>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</si>
  <si>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</si>
  <si>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</si>
  <si>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</si>
  <si>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</si>
  <si>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</si>
  <si>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</si>
  <si>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</si>
  <si>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</si>
  <si>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</si>
  <si>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</si>
  <si>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</si>
  <si>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</si>
  <si>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</si>
  <si>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</si>
  <si>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</si>
  <si>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</si>
  <si>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</si>
  <si>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</si>
  <si>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</si>
  <si>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</si>
  <si>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</si>
  <si>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</si>
  <si>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</si>
  <si>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</si>
  <si>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</si>
  <si>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</si>
  <si>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</si>
  <si>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</si>
  <si>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</si>
  <si>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</si>
  <si>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</si>
  <si>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</si>
  <si>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</si>
  <si>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</si>
  <si>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</si>
  <si>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</si>
  <si>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</si>
  <si>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</si>
  <si>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</si>
  <si>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</si>
  <si>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</si>
  <si>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</si>
  <si>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</si>
  <si>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</si>
  <si>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</si>
  <si>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</si>
  <si>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</si>
  <si>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</si>
  <si>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</si>
  <si>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</si>
  <si>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</si>
  <si>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</si>
  <si>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</si>
  <si>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</si>
  <si>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</si>
  <si>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</si>
  <si>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</si>
  <si>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</si>
  <si>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</si>
  <si>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</si>
  <si>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</si>
  <si>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</si>
  <si>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</si>
  <si>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</si>
  <si>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</si>
  <si>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</si>
  <si>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</si>
  <si>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</si>
  <si>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</si>
  <si>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</si>
  <si>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</si>
  <si>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</si>
  <si>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</si>
  <si>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</si>
  <si>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</si>
  <si>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</si>
  <si>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</si>
  <si>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</si>
  <si>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</si>
  <si>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</si>
  <si>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</si>
  <si>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</si>
  <si>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</si>
  <si>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</si>
  <si>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</si>
  <si>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</si>
  <si>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</si>
  <si>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</si>
  <si>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</si>
  <si>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</si>
  <si>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</si>
  <si>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</si>
  <si>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</si>
  <si>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</si>
  <si>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</si>
  <si>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</si>
  <si>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</si>
  <si>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</si>
  <si>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</si>
  <si>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</si>
  <si>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</si>
  <si>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</si>
  <si>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</si>
  <si>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</si>
  <si>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</si>
  <si>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</si>
  <si>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</si>
  <si>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</si>
  <si>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</si>
  <si>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</si>
  <si>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</si>
  <si>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</si>
  <si>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</si>
  <si>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</si>
  <si>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</si>
  <si>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</si>
  <si>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</si>
  <si>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</si>
  <si>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</si>
  <si>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</si>
  <si>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</si>
  <si>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</si>
  <si>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</si>
  <si>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</si>
  <si>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</si>
  <si>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</si>
  <si>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</si>
  <si>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</si>
  <si>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</si>
  <si>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</si>
  <si>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</si>
  <si>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</si>
  <si>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</si>
  <si>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</si>
  <si>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</si>
  <si>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</si>
  <si>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</si>
  <si>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</si>
  <si>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</si>
  <si>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</si>
  <si>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</si>
  <si>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</si>
  <si>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</si>
  <si>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</si>
  <si>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</si>
  <si>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</si>
  <si>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</si>
  <si>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</si>
  <si>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</si>
  <si>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</si>
  <si>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</si>
  <si>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</si>
  <si>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</si>
  <si>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</si>
  <si>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</si>
  <si>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</si>
  <si>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</si>
  <si>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</si>
  <si>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</si>
  <si>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</si>
  <si>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</si>
  <si>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</si>
  <si>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</si>
  <si>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</si>
  <si>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</si>
  <si>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</si>
  <si>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</si>
  <si>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</si>
  <si>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</si>
  <si>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</si>
  <si>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</si>
  <si>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</si>
  <si>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</si>
  <si>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</si>
  <si>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</si>
  <si>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</si>
  <si>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</si>
  <si>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</si>
  <si>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</si>
  <si>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</si>
  <si>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</si>
  <si>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</si>
  <si>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</si>
  <si>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</si>
  <si>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</si>
  <si>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</si>
  <si>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</si>
  <si>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</si>
  <si>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</si>
  <si>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</si>
  <si>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</si>
  <si>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</si>
  <si>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</si>
  <si>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</si>
  <si>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</si>
  <si>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</si>
  <si>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</si>
  <si>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</si>
  <si>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</si>
  <si>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</si>
  <si>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</si>
  <si>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</si>
  <si>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</si>
  <si>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</si>
  <si>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</si>
  <si>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</si>
  <si>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</si>
  <si>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</si>
  <si>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</si>
  <si>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</si>
  <si>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</si>
  <si>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</si>
  <si>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</si>
  <si>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</si>
  <si>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</si>
  <si>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</si>
  <si>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</si>
  <si>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</si>
  <si>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</si>
  <si>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</si>
  <si>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</si>
  <si>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</si>
  <si>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</si>
  <si>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</si>
  <si>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</si>
  <si>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</si>
  <si>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</si>
  <si>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</si>
  <si>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</si>
  <si>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</si>
  <si>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</si>
  <si>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</si>
  <si>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</si>
  <si>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</si>
  <si>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</si>
  <si>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</si>
  <si>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</si>
  <si>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</si>
  <si>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</si>
  <si>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</si>
  <si>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</si>
  <si>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</si>
  <si>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</si>
  <si>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</si>
  <si>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</si>
  <si>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</si>
  <si>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</si>
  <si>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</si>
  <si>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</si>
  <si>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</si>
  <si>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</si>
  <si>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</si>
  <si>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</si>
  <si>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</si>
  <si>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</si>
  <si>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</si>
  <si>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</si>
  <si>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</si>
  <si>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</si>
  <si>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</si>
  <si>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</si>
  <si>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</si>
  <si>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</si>
  <si>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</si>
  <si>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</si>
  <si>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</si>
  <si>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</si>
  <si>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</si>
  <si>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</si>
  <si>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</si>
  <si>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</si>
  <si>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</si>
  <si>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</si>
  <si>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</si>
  <si>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</si>
  <si>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</si>
  <si>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</si>
  <si>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</si>
  <si>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</si>
  <si>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</si>
  <si>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</si>
  <si>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</si>
  <si>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</si>
  <si>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</si>
  <si>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</si>
  <si>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</si>
  <si>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</si>
  <si>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</si>
  <si>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</si>
  <si>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</si>
  <si>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</si>
  <si>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</si>
  <si>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</si>
  <si>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</si>
  <si>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</si>
  <si>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</si>
  <si>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</si>
  <si>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</si>
  <si>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</si>
  <si>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</si>
  <si>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</si>
  <si>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</si>
  <si>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</si>
  <si>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</si>
  <si>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</si>
  <si>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</si>
  <si>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</si>
  <si>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</si>
  <si>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</si>
  <si>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</si>
  <si>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</si>
  <si>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</si>
  <si>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</si>
  <si>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</si>
  <si>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</si>
  <si>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</si>
  <si>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</si>
  <si>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</si>
  <si>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</si>
  <si>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</si>
  <si>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</si>
  <si>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</si>
  <si>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</si>
  <si>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</si>
  <si>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</si>
  <si>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</si>
  <si>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</si>
  <si>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</si>
  <si>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</si>
  <si>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</si>
  <si>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</si>
  <si>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</si>
  <si>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</si>
  <si>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</si>
  <si>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</si>
  <si>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</si>
  <si>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</si>
  <si>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</si>
  <si>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</si>
  <si>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</si>
  <si>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</si>
  <si>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</si>
  <si>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</si>
  <si>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</si>
  <si>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</si>
  <si>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</si>
  <si>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</si>
  <si>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</si>
  <si>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</si>
  <si>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</si>
  <si>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</si>
  <si>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</si>
  <si>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</si>
  <si>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</si>
  <si>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</si>
  <si>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</si>
  <si>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</si>
  <si>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</si>
  <si>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</si>
  <si>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</si>
  <si>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</si>
  <si>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</si>
  <si>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</si>
  <si>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</si>
  <si>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</si>
  <si>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</si>
  <si>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</si>
  <si>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</si>
  <si>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</si>
  <si>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</si>
  <si>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</si>
  <si>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</si>
  <si>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</si>
  <si>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</si>
  <si>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</si>
  <si>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</si>
  <si>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</si>
  <si>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</si>
  <si>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</si>
  <si>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</si>
  <si>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</si>
  <si>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</si>
  <si>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</si>
  <si>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</si>
  <si>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</si>
  <si>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</si>
  <si>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</si>
  <si>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</si>
  <si>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</si>
  <si>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</si>
  <si>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</si>
  <si>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</si>
  <si>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</si>
  <si>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</si>
  <si>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</si>
  <si>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</si>
  <si>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</si>
  <si>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</si>
  <si>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</si>
  <si>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</si>
  <si>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</si>
  <si>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</si>
  <si>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</si>
  <si>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</si>
  <si>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</si>
  <si>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</si>
  <si>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</si>
  <si>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</si>
  <si>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</si>
  <si>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</si>
  <si>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</si>
  <si>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</si>
  <si>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</si>
  <si>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</si>
  <si>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</si>
  <si>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</si>
  <si>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</si>
  <si>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</si>
  <si>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</si>
  <si>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</si>
  <si>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</si>
  <si>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</si>
  <si>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</si>
  <si>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</si>
  <si>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</si>
  <si>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</si>
  <si>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</si>
  <si>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</si>
  <si>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</si>
  <si>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</si>
  <si>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</si>
  <si>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</si>
  <si>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</si>
  <si>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</si>
  <si>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</si>
  <si>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</si>
  <si>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</si>
  <si>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</si>
  <si>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</si>
  <si>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</si>
  <si>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</si>
  <si>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</si>
  <si>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</si>
  <si>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</si>
  <si>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</si>
  <si>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</si>
  <si>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</si>
  <si>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</si>
  <si>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</si>
  <si>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</si>
  <si>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</si>
  <si>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</si>
  <si>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</si>
  <si>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</si>
  <si>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</si>
  <si>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</si>
  <si>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</si>
  <si>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</si>
  <si>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</si>
  <si>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</si>
  <si>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</si>
  <si>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</si>
  <si>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</si>
  <si>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</si>
  <si>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</si>
  <si>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</si>
  <si>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</si>
  <si>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</si>
  <si>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</si>
  <si>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</si>
  <si>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</si>
  <si>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</si>
  <si>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</si>
  <si>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</si>
  <si>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</si>
  <si>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</si>
  <si>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</si>
  <si>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</si>
  <si>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</si>
  <si>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</si>
  <si>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</si>
  <si>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</si>
  <si>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</si>
  <si>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</si>
  <si>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</si>
  <si>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</si>
  <si>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</si>
  <si>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</si>
  <si>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</si>
  <si>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</si>
  <si>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</si>
  <si>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</si>
  <si>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</si>
  <si>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</si>
  <si>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</si>
  <si>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</si>
  <si>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</si>
  <si>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</si>
  <si>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</si>
  <si>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</si>
  <si>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</si>
  <si>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</si>
  <si>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</si>
  <si>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</si>
  <si>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</si>
  <si>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</si>
  <si>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</si>
  <si>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</si>
  <si>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</si>
  <si>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</si>
  <si>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</si>
  <si>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</si>
  <si>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</si>
  <si>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</si>
  <si>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</si>
  <si>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</si>
  <si>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</si>
  <si>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</si>
  <si>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</si>
  <si>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</si>
  <si>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</si>
  <si>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</si>
  <si>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</si>
  <si>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</si>
  <si>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</si>
  <si>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</si>
  <si>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</si>
  <si>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</si>
  <si>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</si>
  <si>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</si>
  <si>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</si>
  <si>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</si>
  <si>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</si>
  <si>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</si>
  <si>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</si>
  <si>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</si>
  <si>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</si>
  <si>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</si>
  <si>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</si>
  <si>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</si>
  <si>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</si>
  <si>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</si>
  <si>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</si>
  <si>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</si>
  <si>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</si>
  <si>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</si>
  <si>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</si>
  <si>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</si>
  <si>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</si>
  <si>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</si>
  <si>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</si>
  <si>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</si>
  <si>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</si>
  <si>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</si>
  <si>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</si>
  <si>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</si>
  <si>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</si>
  <si>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</si>
  <si>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</si>
  <si>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</si>
  <si>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</si>
  <si>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</si>
  <si>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</si>
  <si>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</si>
  <si>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</si>
  <si>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</si>
  <si>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</si>
  <si>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</si>
  <si>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</si>
  <si>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</si>
  <si>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</si>
  <si>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</si>
  <si>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</si>
  <si>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</si>
  <si>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</si>
  <si>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</si>
  <si>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</si>
  <si>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</si>
  <si>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</si>
  <si>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</si>
  <si>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</si>
  <si>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</si>
  <si>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</si>
  <si>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</si>
  <si>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</si>
  <si>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</si>
  <si>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</si>
  <si>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</si>
  <si>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</si>
  <si>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</si>
  <si>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</si>
  <si>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</si>
  <si>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</si>
  <si>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</si>
  <si>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</si>
  <si>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</si>
  <si>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</si>
  <si>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</si>
  <si>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</si>
  <si>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</si>
  <si>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</si>
  <si>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</si>
  <si>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</si>
  <si>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</si>
  <si>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</si>
  <si>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</si>
  <si>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</si>
  <si>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</si>
  <si>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</si>
  <si>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</si>
  <si>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</si>
  <si>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</si>
  <si>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</si>
  <si>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</si>
  <si>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</si>
  <si>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</si>
  <si>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</si>
  <si>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</si>
  <si>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</si>
  <si>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</si>
  <si>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</si>
  <si>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</si>
  <si>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</si>
  <si>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</si>
  <si>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</si>
  <si>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</si>
  <si>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</si>
  <si>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</si>
  <si>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</si>
  <si>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</si>
  <si>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</si>
  <si>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</si>
  <si>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</si>
  <si>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</si>
  <si>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</si>
  <si>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</si>
  <si>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</si>
  <si>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</si>
  <si>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</si>
  <si>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</si>
  <si>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</si>
  <si>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</si>
  <si>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</si>
  <si>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</si>
  <si>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</si>
  <si>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</si>
  <si>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</si>
  <si>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</si>
  <si>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</si>
  <si>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</si>
  <si>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</si>
  <si>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</si>
  <si>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</si>
  <si>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</si>
  <si>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</si>
  <si>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</si>
  <si>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</si>
  <si>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</si>
  <si>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</si>
  <si>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</si>
  <si>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</si>
  <si>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</si>
  <si>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</si>
  <si>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</si>
  <si>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</si>
  <si>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</si>
  <si>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</si>
  <si>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</si>
  <si>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</si>
  <si>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</si>
  <si>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</si>
  <si>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</si>
  <si>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</si>
  <si>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</si>
  <si>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</si>
  <si>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</si>
  <si>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</si>
  <si>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</si>
  <si>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</si>
  <si>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</si>
  <si>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</si>
  <si>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</si>
  <si>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</si>
  <si>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</si>
  <si>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</si>
  <si>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</si>
  <si>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</si>
  <si>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</si>
  <si>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</si>
  <si>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</si>
  <si>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</si>
  <si>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</si>
  <si>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</si>
  <si>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</si>
  <si>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</si>
  <si>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</si>
  <si>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</si>
  <si>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</si>
  <si>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</si>
  <si>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</si>
  <si>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</si>
  <si>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</si>
  <si>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</si>
  <si>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</si>
  <si>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</si>
  <si>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</si>
  <si>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</si>
  <si>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</si>
  <si>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</si>
  <si>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</si>
  <si>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</si>
  <si>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</si>
  <si>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</si>
  <si>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</si>
  <si>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</si>
  <si>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</si>
  <si>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</si>
  <si>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</si>
  <si>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</si>
  <si>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</si>
  <si>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</si>
  <si>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</si>
  <si>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</si>
  <si>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</si>
  <si>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</si>
  <si>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</si>
  <si>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</si>
  <si>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</si>
  <si>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</si>
  <si>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</si>
  <si>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</si>
  <si>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</si>
  <si>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</si>
  <si>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</si>
  <si>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</si>
  <si>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</si>
  <si>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</si>
  <si>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</si>
  <si>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</si>
  <si>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</si>
  <si>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</si>
  <si>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</si>
  <si>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</si>
  <si>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</si>
  <si>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</si>
  <si>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</si>
  <si>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</si>
  <si>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</si>
  <si>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</si>
  <si>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</si>
  <si>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</si>
  <si>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</si>
  <si>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</si>
  <si>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</si>
  <si>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</si>
  <si>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</si>
  <si>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</si>
  <si>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</si>
  <si>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</si>
  <si>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</si>
  <si>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</si>
  <si>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</si>
  <si>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</si>
  <si>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</si>
  <si>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</si>
  <si>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</si>
  <si>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</si>
  <si>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</si>
  <si>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</si>
  <si>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</si>
  <si>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</si>
  <si>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</si>
  <si>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</si>
  <si>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</si>
  <si>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</si>
  <si>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</si>
  <si>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</si>
  <si>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</si>
  <si>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</si>
  <si>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</si>
  <si>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</si>
  <si>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</si>
  <si>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</si>
  <si>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</si>
  <si>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</si>
  <si>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</si>
  <si>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</si>
  <si>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</si>
  <si>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</si>
  <si>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</si>
  <si>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</si>
  <si>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</si>
  <si>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</si>
  <si>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</si>
  <si>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</si>
  <si>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</si>
  <si>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</si>
  <si>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</si>
  <si>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</si>
  <si>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</si>
  <si>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</si>
  <si>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</si>
  <si>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</si>
  <si>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</si>
  <si>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</si>
  <si>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</si>
  <si>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</si>
  <si>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</si>
  <si>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</si>
  <si>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</si>
  <si>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</si>
  <si>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</si>
  <si>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</si>
  <si>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</si>
  <si>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</si>
  <si>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</si>
  <si>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</si>
  <si>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</si>
  <si>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</si>
  <si>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</si>
  <si>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</si>
  <si>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</si>
  <si>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</si>
  <si>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</si>
  <si>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</si>
  <si>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</si>
  <si>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</si>
  <si>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</si>
  <si>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</si>
  <si>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</si>
  <si>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</si>
  <si>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</si>
  <si>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</si>
  <si>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</si>
  <si>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</si>
  <si>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</si>
  <si>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</si>
  <si>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</si>
  <si>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</si>
  <si>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</si>
  <si>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</si>
  <si>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</si>
  <si>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</si>
  <si>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</si>
  <si>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</si>
  <si>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</si>
  <si>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</si>
  <si>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</si>
  <si>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</si>
  <si>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</si>
  <si>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</si>
  <si>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</si>
  <si>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</si>
  <si>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</si>
  <si>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</si>
  <si>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</si>
  <si>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</si>
  <si>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</si>
  <si>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</si>
  <si>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</si>
  <si>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</si>
  <si>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</si>
  <si>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</si>
  <si>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</si>
  <si>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</si>
  <si>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</si>
  <si>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</si>
  <si>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</si>
  <si>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</si>
  <si>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</si>
  <si>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</si>
  <si>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</si>
  <si>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</si>
  <si>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</si>
  <si>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</si>
  <si>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</si>
  <si>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</si>
  <si>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</si>
  <si>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</si>
  <si>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</si>
  <si>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</si>
  <si>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</si>
  <si>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</si>
  <si>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</si>
  <si>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</si>
  <si>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</si>
  <si>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</si>
  <si>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</si>
  <si>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</si>
  <si>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</si>
  <si>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</si>
  <si>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</si>
  <si>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</si>
  <si>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</si>
  <si>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</si>
  <si>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</si>
  <si>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</si>
  <si>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</si>
  <si>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</si>
  <si>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</si>
  <si>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</si>
  <si>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</si>
  <si>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</si>
  <si>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</si>
  <si>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</si>
  <si>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</si>
  <si>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</si>
  <si>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</si>
  <si>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</si>
  <si>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</si>
  <si>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</si>
  <si>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</si>
  <si>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</si>
  <si>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</si>
  <si>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</si>
  <si>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</si>
  <si>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</si>
  <si>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</si>
  <si>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</si>
  <si>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</si>
  <si>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</si>
  <si>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</si>
  <si>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</si>
  <si>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</si>
  <si>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</si>
  <si>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</si>
  <si>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</si>
  <si>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</si>
  <si>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</si>
  <si>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</si>
  <si>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</si>
  <si>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</si>
  <si>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</si>
  <si>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</si>
  <si>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</si>
  <si>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</si>
  <si>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</si>
  <si>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</si>
  <si>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</si>
  <si>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</si>
  <si>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</si>
  <si>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</si>
  <si>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</si>
  <si>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</si>
  <si>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</si>
  <si>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</si>
  <si>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</si>
  <si>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</si>
  <si>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</si>
  <si>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</si>
  <si>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</si>
  <si>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</si>
  <si>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</si>
  <si>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</si>
  <si>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</si>
  <si>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</si>
  <si>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</si>
  <si>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</si>
  <si>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</si>
  <si>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</si>
  <si>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</si>
  <si>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</si>
  <si>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</si>
  <si>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</si>
  <si>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</si>
  <si>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</si>
  <si>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</si>
  <si>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</si>
  <si>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</si>
  <si>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</si>
  <si>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</si>
  <si>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</si>
  <si>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</si>
  <si>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</si>
  <si>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</si>
  <si>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</si>
  <si>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</si>
  <si>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</si>
  <si>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</si>
  <si>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</si>
  <si>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</si>
  <si>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</si>
  <si>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</si>
  <si>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</si>
  <si>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</si>
  <si>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</si>
  <si>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</si>
  <si>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</si>
  <si>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</si>
  <si>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</si>
  <si>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</si>
  <si>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</si>
  <si>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</si>
  <si>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</si>
  <si>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</si>
  <si>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</si>
  <si>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</si>
  <si>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</si>
  <si>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</si>
  <si>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</si>
  <si>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</si>
  <si>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</si>
  <si>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</si>
  <si>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</si>
  <si>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</si>
  <si>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</si>
  <si>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</si>
  <si>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</si>
  <si>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</si>
  <si>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</si>
  <si>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</si>
  <si>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</si>
  <si>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</si>
  <si>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</si>
  <si>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</si>
  <si>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</si>
  <si>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</si>
  <si>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</si>
  <si>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</si>
  <si>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</si>
  <si>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</si>
  <si>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</si>
  <si>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</si>
  <si>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</si>
  <si>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</si>
  <si>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</si>
  <si>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</si>
  <si>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</si>
  <si>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</si>
  <si>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</si>
  <si>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</si>
  <si>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</si>
  <si>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</si>
  <si>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</si>
  <si>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</si>
  <si>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</si>
  <si>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</si>
  <si>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</si>
  <si>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</si>
  <si>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</si>
  <si>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</si>
  <si>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</si>
  <si>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</si>
  <si>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</si>
  <si>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</si>
  <si>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</si>
  <si>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</si>
  <si>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</si>
  <si>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</si>
  <si>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</si>
  <si>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</si>
  <si>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</si>
  <si>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</si>
  <si>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</si>
  <si>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</si>
  <si>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</si>
  <si>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</si>
  <si>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</si>
  <si>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</si>
  <si>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</si>
  <si>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</si>
  <si>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</si>
  <si>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</si>
  <si>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</si>
  <si>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</si>
  <si>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</si>
  <si>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</si>
  <si>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</si>
  <si>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</si>
  <si>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</si>
  <si>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</si>
  <si>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</si>
  <si>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</si>
  <si>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</si>
  <si>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</si>
  <si>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</si>
  <si>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</si>
  <si>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</si>
  <si>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</si>
  <si>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</si>
  <si>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</si>
  <si>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</si>
  <si>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</si>
  <si>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</si>
  <si>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</si>
  <si>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</si>
  <si>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</si>
  <si>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</si>
  <si>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</si>
  <si>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</si>
  <si>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</si>
  <si>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</si>
  <si>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</si>
  <si>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</si>
  <si>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</si>
  <si>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</si>
  <si>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</si>
  <si>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</si>
  <si>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</si>
  <si>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</si>
  <si>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</si>
  <si>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</si>
  <si>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</si>
  <si>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</si>
  <si>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</si>
  <si>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</si>
  <si>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</si>
  <si>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</si>
  <si>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</si>
  <si>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</si>
  <si>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</si>
  <si>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</si>
  <si>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</si>
  <si>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</si>
  <si>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</si>
  <si>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</si>
  <si>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</si>
  <si>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</si>
  <si>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</si>
  <si>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</si>
  <si>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</si>
  <si>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</si>
  <si>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</si>
  <si>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</si>
  <si>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</si>
  <si>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</si>
  <si>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</si>
  <si>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</si>
  <si>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</si>
  <si>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</si>
  <si>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</si>
  <si>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</si>
  <si>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</si>
  <si>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</si>
  <si>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</si>
  <si>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</si>
  <si>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</si>
  <si>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</si>
  <si>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</si>
  <si>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</si>
  <si>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</si>
  <si>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</si>
  <si>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</si>
  <si>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</si>
  <si>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</si>
  <si>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</si>
  <si>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</si>
  <si>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</si>
  <si>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</si>
  <si>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</si>
  <si>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</si>
  <si>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</si>
  <si>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</si>
  <si>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</si>
  <si>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</si>
  <si>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</si>
  <si>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</si>
  <si>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</si>
  <si>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</si>
  <si>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</si>
  <si>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</si>
  <si>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</si>
  <si>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</si>
  <si>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</si>
  <si>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</si>
  <si>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</si>
  <si>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</si>
  <si>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</si>
  <si>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</si>
  <si>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</si>
  <si>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</si>
  <si>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</si>
  <si>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</si>
  <si>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</si>
  <si>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</si>
  <si>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</si>
  <si>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</si>
  <si>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</si>
  <si>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</si>
  <si>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</si>
  <si>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</si>
  <si>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</si>
  <si>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</si>
  <si>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</si>
  <si>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</si>
  <si>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</si>
  <si>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</si>
  <si>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</si>
  <si>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</si>
  <si>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</si>
  <si>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</si>
  <si>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</si>
  <si>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</si>
  <si>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</si>
  <si>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</si>
  <si>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</si>
  <si>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</si>
  <si>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</si>
  <si>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</si>
  <si>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</si>
  <si>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</si>
  <si>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</si>
  <si>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</si>
  <si>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</si>
  <si>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</si>
  <si>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</si>
  <si>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</si>
  <si>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</si>
  <si>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</si>
  <si>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</si>
  <si>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</si>
  <si>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</si>
  <si>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</si>
  <si>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</si>
  <si>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</si>
  <si>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</si>
  <si>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</si>
  <si>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</si>
  <si>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</si>
  <si>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</si>
  <si>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</si>
  <si>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</si>
  <si>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</si>
  <si>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</si>
  <si>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</si>
  <si>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</si>
  <si>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</si>
  <si>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</si>
  <si>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</si>
  <si>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</si>
  <si>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</si>
  <si>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</si>
  <si>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</si>
  <si>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</si>
  <si>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</si>
  <si>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</si>
  <si>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</si>
  <si>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</si>
  <si>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</si>
  <si>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</si>
  <si>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</si>
  <si>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</si>
  <si>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</si>
  <si>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</si>
  <si>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</si>
  <si>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</si>
  <si>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</si>
  <si>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</si>
  <si>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</si>
  <si>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</si>
  <si>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</si>
  <si>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</si>
  <si>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</si>
  <si>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</si>
  <si>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</si>
  <si>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</si>
  <si>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</si>
  <si>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</si>
  <si>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</si>
  <si>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</si>
  <si>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</si>
  <si>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</si>
  <si>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</si>
  <si>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</si>
  <si>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</si>
  <si>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</si>
  <si>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</si>
  <si>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</si>
  <si>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</si>
  <si>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</si>
  <si>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</si>
  <si>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</si>
  <si>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</si>
  <si>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</si>
  <si>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</si>
  <si>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</si>
  <si>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</si>
  <si>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</si>
  <si>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</si>
  <si>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</si>
  <si>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</si>
  <si>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</si>
  <si>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</si>
  <si>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</si>
  <si>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</si>
  <si>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</si>
  <si>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</si>
  <si>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</si>
  <si>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</si>
  <si>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</si>
  <si>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</si>
  <si>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</si>
  <si>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</si>
  <si>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</si>
  <si>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</si>
  <si>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</si>
  <si>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</si>
  <si>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</si>
  <si>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</si>
  <si>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</si>
  <si>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</si>
  <si>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</si>
  <si>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</si>
  <si>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</si>
  <si>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</si>
  <si>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</si>
  <si>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</si>
  <si>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</si>
  <si>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</si>
  <si>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</si>
  <si>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</si>
  <si>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</si>
  <si>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</si>
  <si>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</si>
  <si>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</si>
  <si>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</si>
  <si>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</si>
  <si>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</si>
  <si>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</si>
  <si>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</si>
  <si>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</si>
  <si>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</si>
  <si>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</si>
  <si>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</si>
  <si>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</si>
  <si>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</si>
  <si>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</si>
  <si>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</si>
  <si>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</si>
  <si>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</si>
  <si>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</si>
  <si>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</si>
  <si>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</si>
  <si>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</si>
  <si>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</si>
  <si>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</si>
  <si>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</si>
  <si>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</si>
  <si>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</si>
  <si>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</si>
  <si>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</si>
  <si>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</si>
  <si>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</si>
  <si>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</si>
  <si>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</si>
  <si>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</si>
  <si>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</si>
  <si>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</si>
  <si>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</si>
  <si>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</si>
  <si>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</si>
  <si>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</si>
  <si>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</si>
  <si>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</si>
  <si>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</si>
  <si>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</si>
  <si>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</si>
  <si>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</si>
  <si>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</si>
  <si>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</si>
  <si>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</si>
  <si>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</si>
  <si>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</si>
  <si>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</si>
  <si>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</si>
  <si>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</si>
  <si>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</si>
  <si>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</si>
  <si>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</si>
  <si>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</si>
  <si>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</si>
  <si>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</si>
  <si>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</si>
  <si>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</si>
  <si>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</si>
  <si>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</si>
  <si>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</si>
  <si>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</si>
  <si>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</si>
  <si>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</si>
  <si>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</si>
  <si>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</si>
  <si>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</si>
  <si>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</si>
  <si>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</si>
  <si>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</si>
  <si>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</si>
  <si>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</si>
  <si>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</si>
  <si>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</si>
  <si>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</si>
  <si>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</si>
  <si>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</si>
  <si>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</si>
  <si>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</si>
  <si>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</si>
  <si>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</si>
  <si>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</si>
  <si>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</si>
  <si>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</si>
  <si>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</si>
  <si>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</si>
  <si>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</si>
  <si>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</si>
  <si>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</si>
  <si>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</si>
  <si>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</si>
  <si>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</si>
  <si>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</si>
  <si>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</si>
  <si>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</si>
  <si>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</si>
  <si>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</si>
  <si>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</si>
  <si>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</si>
  <si>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</si>
  <si>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</si>
  <si>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</si>
  <si>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</si>
  <si>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</si>
  <si>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</si>
  <si>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</si>
  <si>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</si>
  <si>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</si>
  <si>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</si>
  <si>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</si>
  <si>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</si>
  <si>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</si>
  <si>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</si>
  <si>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</si>
  <si>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</si>
  <si>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</si>
  <si>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</si>
  <si>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</si>
  <si>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</si>
  <si>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</si>
  <si>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</si>
  <si>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</si>
  <si>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</si>
  <si>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</si>
  <si>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</si>
  <si>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</si>
  <si>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</si>
  <si>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</si>
  <si>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</si>
  <si>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</si>
  <si>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</si>
  <si>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</si>
  <si>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</si>
  <si>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</si>
  <si>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</si>
  <si>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</si>
  <si>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</si>
  <si>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</si>
  <si>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</si>
  <si>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</si>
  <si>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</si>
  <si>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</si>
  <si>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</si>
  <si>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</si>
  <si>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</si>
  <si>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</si>
  <si>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</si>
  <si>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</si>
  <si>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</si>
  <si>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</si>
  <si>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</si>
  <si>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</si>
  <si>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</si>
  <si>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</si>
  <si>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</si>
  <si>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</si>
  <si>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</si>
  <si>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</si>
  <si>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</si>
  <si>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</si>
  <si>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</si>
  <si>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</si>
  <si>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</si>
  <si>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</si>
  <si>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</si>
  <si>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</si>
  <si>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</si>
  <si>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</si>
  <si>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</si>
  <si>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</si>
  <si>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</si>
  <si>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</si>
  <si>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</si>
  <si>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</si>
  <si>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</si>
  <si>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</si>
  <si>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</si>
  <si>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</si>
  <si>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</si>
  <si>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</si>
  <si>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</si>
  <si>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</si>
  <si>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</si>
  <si>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</si>
  <si>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</si>
  <si>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</si>
  <si>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</si>
  <si>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</si>
  <si>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</si>
  <si>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</si>
  <si>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</si>
  <si>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</si>
  <si>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</si>
  <si>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</si>
  <si>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</si>
  <si>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</si>
  <si>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</si>
  <si>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</si>
  <si>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</si>
  <si>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</si>
  <si>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</si>
  <si>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</si>
  <si>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</si>
  <si>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</si>
  <si>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</si>
  <si>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</si>
  <si>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</si>
  <si>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</si>
  <si>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</si>
  <si>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</si>
  <si>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</si>
  <si>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</si>
  <si>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</si>
  <si>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</si>
  <si>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</si>
  <si>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</si>
  <si>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</si>
  <si>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</si>
  <si>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</si>
  <si>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</si>
  <si>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</si>
  <si>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</si>
  <si>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</si>
  <si>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</si>
  <si>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</si>
  <si>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</si>
  <si>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</si>
  <si>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</si>
  <si>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</si>
  <si>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</si>
  <si>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</si>
  <si>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</si>
  <si>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</si>
  <si>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</si>
  <si>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</si>
  <si>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</si>
  <si>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</si>
  <si>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</si>
  <si>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</si>
  <si>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</si>
  <si>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</si>
  <si>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</si>
  <si>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</si>
  <si>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</si>
  <si>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</si>
  <si>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</si>
  <si>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</si>
  <si>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</si>
  <si>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</si>
  <si>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</si>
  <si>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</si>
  <si>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</si>
  <si>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</si>
  <si>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</si>
  <si>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</si>
  <si>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</si>
  <si>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</si>
  <si>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</si>
  <si>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</si>
  <si>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</si>
  <si>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</si>
  <si>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</si>
  <si>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</si>
  <si>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</si>
  <si>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</si>
  <si>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</si>
  <si>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</si>
  <si>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</si>
  <si>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</si>
  <si>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</si>
  <si>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</si>
  <si>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</si>
  <si>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</si>
  <si>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</si>
  <si>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</si>
  <si>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</si>
  <si>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</si>
  <si>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</si>
  <si>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</si>
  <si>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</si>
  <si>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</si>
  <si>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</si>
  <si>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</si>
  <si>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</si>
  <si>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</si>
  <si>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</si>
  <si>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</si>
  <si>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</si>
  <si>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</si>
  <si>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</si>
  <si>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</si>
  <si>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</si>
  <si>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</si>
  <si>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</si>
  <si>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</si>
  <si>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</si>
  <si>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</si>
  <si>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</si>
  <si>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</si>
  <si>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</si>
  <si>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</si>
  <si>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</si>
  <si>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</si>
  <si>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</si>
  <si>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</si>
  <si>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</si>
  <si>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</si>
  <si>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</si>
  <si>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</si>
  <si>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</si>
  <si>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</si>
  <si>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</si>
  <si>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</si>
  <si>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</si>
  <si>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</si>
  <si>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</si>
  <si>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</si>
  <si>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</si>
  <si>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</si>
  <si>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</si>
  <si>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</si>
  <si>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</si>
  <si>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</si>
  <si>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</si>
  <si>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</si>
  <si>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</si>
  <si>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</si>
  <si>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</si>
  <si>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</si>
  <si>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</si>
  <si>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</si>
  <si>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</si>
  <si>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</si>
  <si>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</si>
  <si>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</si>
  <si>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</si>
  <si>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</si>
  <si>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</si>
  <si>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</si>
  <si>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</si>
  <si>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</si>
  <si>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</si>
  <si>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</si>
  <si>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</si>
  <si>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</si>
  <si>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</si>
  <si>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</si>
  <si>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</si>
  <si>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</si>
  <si>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</si>
  <si>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</si>
  <si>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</si>
  <si>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</si>
  <si>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</si>
  <si>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</si>
  <si>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</si>
  <si>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</si>
  <si>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</si>
  <si>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</si>
  <si>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</si>
  <si>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</si>
  <si>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</si>
  <si>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</si>
  <si>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</si>
  <si>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</si>
  <si>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</si>
  <si>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</si>
  <si>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</si>
  <si>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</si>
  <si>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</si>
  <si>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</si>
  <si>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</si>
  <si>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</si>
  <si>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</si>
  <si>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</si>
  <si>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</si>
  <si>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</si>
  <si>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</si>
  <si>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</si>
  <si>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</si>
  <si>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</si>
  <si>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</si>
  <si>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</si>
  <si>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</si>
  <si>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</si>
  <si>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</si>
  <si>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</si>
  <si>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</si>
  <si>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</si>
  <si>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</si>
  <si>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</si>
  <si>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</si>
  <si>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</si>
  <si>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</si>
  <si>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</si>
  <si>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</si>
  <si>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</si>
  <si>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</si>
  <si>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</si>
  <si>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</si>
  <si>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</si>
  <si>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</si>
  <si>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</si>
  <si>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</si>
  <si>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</si>
  <si>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</si>
  <si>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</si>
  <si>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</si>
  <si>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</si>
  <si>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</si>
  <si>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</si>
  <si>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</si>
  <si>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</si>
  <si>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</si>
  <si>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</si>
  <si>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</si>
  <si>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</si>
  <si>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</si>
  <si>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</si>
  <si>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</si>
  <si>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</si>
  <si>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</si>
  <si>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</si>
  <si>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</si>
  <si>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</si>
  <si>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</si>
  <si>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</si>
  <si>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</si>
  <si>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</si>
  <si>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</si>
  <si>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</si>
  <si>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</si>
  <si>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</si>
  <si>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</si>
  <si>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</si>
  <si>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</si>
  <si>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</si>
  <si>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</si>
  <si>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</si>
  <si>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</si>
  <si>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</si>
  <si>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</si>
  <si>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</si>
  <si>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</si>
  <si>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</si>
  <si>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</si>
  <si>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</si>
  <si>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</si>
  <si>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</si>
  <si>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</si>
  <si>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</si>
  <si>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</si>
  <si>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</si>
  <si>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</si>
  <si>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</si>
  <si>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</si>
  <si>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</si>
  <si>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</si>
  <si>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</si>
  <si>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</si>
  <si>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</si>
  <si>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</si>
  <si>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</si>
  <si>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</si>
  <si>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</si>
  <si>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</si>
  <si>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</si>
  <si>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</si>
  <si>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</si>
  <si>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</si>
  <si>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</si>
  <si>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</si>
  <si>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</si>
  <si>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</si>
  <si>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</si>
  <si>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</si>
  <si>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</si>
  <si>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</si>
  <si>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</si>
  <si>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</si>
  <si>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</si>
  <si>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</si>
  <si>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</si>
  <si>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</si>
  <si>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</si>
  <si>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</si>
  <si>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</si>
  <si>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</si>
  <si>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</si>
  <si>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</si>
  <si>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</si>
  <si>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</si>
  <si>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</si>
  <si>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</si>
  <si>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</si>
  <si>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</si>
  <si>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</si>
  <si>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</si>
  <si>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</si>
  <si>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</si>
  <si>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</si>
  <si>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</si>
  <si>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</si>
  <si>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</si>
  <si>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</si>
  <si>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</si>
  <si>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</si>
  <si>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</si>
  <si>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</si>
  <si>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</si>
  <si>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</si>
  <si>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</si>
  <si>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</si>
  <si>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</si>
  <si>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</si>
  <si>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</si>
  <si>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</si>
  <si>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</si>
  <si>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</si>
  <si>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</si>
  <si>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</si>
  <si>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</si>
  <si>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</si>
  <si>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</si>
  <si>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</si>
  <si>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</si>
  <si>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</si>
  <si>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</si>
  <si>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</si>
  <si>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</si>
  <si>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</si>
  <si>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</si>
  <si>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</si>
  <si>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</si>
  <si>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</si>
  <si>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</si>
  <si>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</si>
  <si>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</si>
  <si>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</si>
  <si>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</si>
  <si>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</si>
  <si>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</si>
  <si>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</si>
  <si>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</si>
  <si>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</si>
  <si>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</si>
  <si>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</si>
  <si>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</si>
  <si>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</si>
  <si>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</si>
  <si>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</si>
  <si>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</si>
  <si>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</si>
  <si>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</si>
  <si>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</si>
  <si>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</si>
  <si>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</si>
  <si>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</si>
  <si>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</si>
  <si>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</si>
  <si>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</si>
  <si>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</si>
  <si>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</si>
  <si>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</si>
  <si>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</si>
  <si>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</si>
  <si>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</si>
  <si>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</si>
  <si>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</si>
  <si>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</si>
  <si>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</si>
  <si>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</si>
  <si>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</si>
  <si>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</si>
  <si>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</si>
  <si>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</si>
  <si>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</si>
  <si>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</si>
  <si>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</si>
  <si>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</si>
  <si>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</si>
  <si>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</si>
  <si>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</si>
  <si>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</si>
  <si>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</si>
  <si>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</si>
  <si>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</si>
  <si>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</si>
  <si>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</si>
  <si>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</si>
  <si>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</si>
  <si>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</si>
  <si>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</si>
  <si>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</si>
  <si>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</si>
  <si>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</si>
  <si>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</si>
  <si>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</si>
  <si>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</si>
  <si>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</si>
  <si>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</si>
  <si>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</si>
  <si>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</si>
  <si>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</si>
  <si>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</si>
  <si>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</si>
  <si>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</si>
  <si>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</si>
  <si>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</si>
  <si>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</si>
  <si>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</si>
  <si>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</si>
  <si>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</si>
  <si>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</si>
  <si>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</si>
  <si>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</si>
  <si>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</si>
  <si>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</si>
  <si>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</si>
  <si>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</si>
  <si>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</si>
  <si>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</si>
  <si>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</si>
  <si>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</si>
  <si>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</si>
  <si>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</si>
  <si>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</si>
  <si>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</si>
  <si>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</si>
  <si>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</si>
  <si>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</si>
  <si>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</si>
  <si>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</si>
  <si>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</si>
  <si>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</si>
  <si>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</si>
  <si>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</si>
  <si>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</si>
  <si>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</si>
  <si>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</si>
  <si>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</si>
  <si>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</si>
  <si>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</si>
  <si>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</si>
  <si>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</si>
  <si>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</si>
  <si>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</si>
  <si>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</si>
  <si>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</si>
  <si>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</si>
  <si>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</si>
  <si>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</si>
  <si>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</si>
  <si>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</si>
  <si>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</si>
  <si>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</si>
  <si>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</si>
  <si>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</si>
  <si>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</si>
  <si>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</si>
  <si>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</si>
  <si>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</si>
  <si>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</si>
  <si>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</si>
  <si>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</si>
  <si>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</si>
  <si>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</si>
  <si>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</si>
  <si>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</si>
  <si>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</si>
  <si>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</si>
  <si>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</si>
  <si>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</si>
  <si>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</si>
  <si>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</si>
  <si>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</si>
  <si>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</si>
  <si>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</si>
  <si>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</si>
  <si>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</si>
  <si>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</si>
  <si>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</si>
  <si>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</si>
  <si>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</si>
  <si>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</si>
  <si>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</si>
  <si>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</si>
  <si>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</si>
  <si>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</si>
  <si>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</si>
  <si>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</si>
  <si>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</si>
  <si>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</si>
  <si>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</si>
  <si>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</si>
  <si>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</si>
  <si>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</si>
  <si>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</si>
  <si>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</si>
  <si>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</si>
  <si>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</si>
  <si>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</si>
  <si>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</si>
  <si>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</si>
  <si>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</si>
  <si>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</si>
  <si>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</si>
  <si>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</si>
  <si>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</si>
  <si>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</si>
  <si>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</si>
  <si>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</si>
  <si>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</si>
  <si>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</si>
  <si>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</si>
  <si>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</si>
  <si>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</si>
  <si>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</si>
  <si>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</si>
  <si>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</si>
  <si>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</si>
  <si>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</si>
  <si>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</si>
  <si>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</si>
  <si>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</si>
  <si>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</si>
  <si>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</si>
  <si>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</si>
  <si>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</si>
  <si>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</si>
  <si>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</si>
  <si>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</si>
  <si>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</si>
  <si>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</si>
  <si>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</si>
  <si>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</si>
  <si>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</si>
  <si>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</si>
  <si>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</si>
  <si>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</si>
  <si>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</si>
  <si>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</si>
  <si>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</si>
  <si>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</si>
  <si>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</si>
  <si>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</si>
  <si>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</si>
  <si>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</si>
  <si>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</si>
  <si>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</si>
  <si>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</si>
  <si>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</si>
  <si>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</si>
  <si>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</si>
  <si>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</si>
  <si>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</si>
  <si>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</si>
  <si>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</si>
  <si>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</si>
  <si>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</si>
  <si>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</si>
  <si>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</si>
  <si>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</si>
  <si>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</si>
  <si>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</si>
  <si>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</si>
  <si>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</si>
  <si>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</si>
  <si>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</si>
  <si>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</si>
  <si>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</si>
  <si>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</si>
  <si>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</si>
  <si>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</si>
  <si>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</si>
  <si>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</si>
  <si>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</si>
  <si>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</si>
  <si>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</si>
  <si>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</si>
  <si>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</si>
  <si>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</si>
  <si>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</si>
  <si>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</si>
  <si>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</si>
  <si>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</si>
  <si>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</si>
  <si>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</si>
  <si>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</si>
  <si>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</si>
  <si>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</si>
  <si>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</si>
  <si>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</si>
  <si>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</si>
  <si>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</si>
  <si>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</si>
  <si>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</si>
  <si>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</si>
  <si>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</si>
  <si>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</si>
  <si>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</si>
  <si>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</si>
  <si>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</si>
  <si>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</si>
  <si>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</si>
  <si>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</si>
  <si>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</si>
  <si>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</si>
  <si>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</si>
  <si>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</si>
  <si>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</si>
  <si>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</si>
  <si>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</si>
  <si>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</si>
  <si>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</si>
  <si>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</si>
  <si>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</si>
  <si>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</si>
  <si>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</si>
  <si>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</si>
  <si>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</si>
  <si>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</si>
  <si>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</si>
  <si>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</si>
  <si>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</si>
  <si>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</si>
  <si>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</si>
  <si>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</si>
  <si>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</si>
  <si>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</si>
  <si>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</si>
  <si>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</si>
  <si>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</si>
  <si>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</si>
  <si>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</si>
  <si>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</si>
  <si>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</si>
  <si>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</si>
  <si>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</si>
  <si>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</si>
  <si>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</si>
  <si>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</si>
  <si>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</si>
  <si>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</si>
  <si>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</si>
  <si>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</si>
  <si>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</si>
  <si>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</si>
  <si>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</si>
  <si>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</si>
  <si>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</si>
  <si>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</si>
  <si>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</si>
  <si>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</si>
  <si>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</si>
  <si>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</si>
  <si>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</si>
  <si>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</si>
  <si>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</si>
  <si>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</si>
  <si>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</si>
  <si>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</si>
  <si>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</si>
  <si>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</si>
  <si>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</si>
  <si>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</si>
  <si>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</si>
  <si>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</si>
  <si>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</si>
  <si>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</si>
  <si>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</si>
  <si>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</si>
  <si>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</si>
  <si>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</si>
  <si>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</si>
  <si>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</si>
  <si>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</si>
  <si>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</si>
  <si>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</si>
  <si>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</si>
  <si>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</si>
  <si>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</si>
  <si>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</si>
  <si>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</si>
  <si>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</si>
  <si>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</si>
  <si>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</si>
  <si>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</si>
  <si>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</si>
  <si>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</si>
  <si>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</si>
  <si>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</si>
  <si>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</si>
  <si>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</si>
  <si>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</si>
  <si>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</si>
  <si>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</si>
  <si>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</si>
  <si>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</si>
  <si>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</si>
  <si>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</si>
  <si>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</si>
  <si>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</si>
  <si>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</si>
  <si>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</si>
  <si>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</si>
  <si>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</si>
  <si>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</si>
  <si>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</si>
  <si>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</si>
  <si>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</si>
  <si>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</si>
  <si>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</si>
  <si>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</si>
  <si>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</si>
  <si>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</si>
  <si>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</si>
  <si>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</si>
  <si>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</si>
  <si>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</si>
  <si>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</si>
  <si>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</si>
  <si>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</si>
  <si>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</si>
  <si>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</si>
  <si>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</si>
  <si>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</si>
  <si>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</si>
  <si>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</si>
  <si>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</si>
  <si>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</si>
  <si>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</si>
  <si>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</si>
  <si>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</si>
  <si>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</si>
  <si>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</si>
  <si>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</si>
  <si>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</si>
  <si>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</si>
  <si>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</si>
  <si>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</si>
  <si>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</si>
  <si>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</si>
  <si>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</si>
  <si>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</si>
  <si>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</si>
  <si>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</si>
  <si>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</si>
  <si>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</si>
  <si>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</si>
  <si>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</si>
  <si>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</si>
  <si>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</si>
  <si>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</si>
  <si>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</si>
  <si>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</si>
  <si>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</si>
  <si>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</si>
  <si>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</si>
  <si>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</si>
  <si>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</si>
  <si>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</si>
  <si>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</si>
  <si>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</si>
  <si>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</si>
  <si>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</si>
  <si>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</si>
  <si>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</si>
  <si>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</si>
  <si>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</si>
  <si>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</si>
  <si>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</si>
  <si>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</si>
  <si>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</si>
  <si>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</si>
  <si>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</si>
  <si>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</si>
  <si>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</si>
  <si>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</si>
  <si>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</si>
  <si>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</si>
  <si>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</si>
  <si>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</si>
  <si>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</si>
  <si>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</si>
  <si>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</si>
  <si>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</si>
  <si>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</si>
  <si>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</si>
  <si>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</si>
  <si>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</si>
  <si>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</si>
  <si>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</si>
  <si>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</si>
  <si>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</si>
  <si>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</si>
  <si>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</si>
  <si>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</si>
  <si>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</si>
  <si>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</si>
  <si>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</si>
  <si>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</si>
  <si>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</si>
  <si>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</si>
  <si>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</si>
  <si>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</si>
  <si>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</si>
  <si>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</si>
  <si>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</si>
  <si>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</si>
  <si>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</si>
  <si>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</si>
  <si>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</si>
  <si>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</si>
  <si>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</si>
  <si>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</si>
  <si>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</si>
  <si>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</si>
  <si>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</si>
  <si>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</si>
  <si>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</si>
  <si>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</si>
  <si>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</si>
  <si>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</si>
  <si>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</si>
  <si>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</si>
  <si>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</si>
  <si>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</si>
  <si>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</si>
  <si>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</si>
  <si>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</si>
  <si>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</si>
  <si>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</si>
  <si>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</si>
  <si>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</si>
  <si>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</si>
  <si>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</si>
  <si>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</si>
  <si>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</si>
  <si>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</si>
  <si>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</si>
  <si>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</si>
  <si>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</si>
  <si>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</si>
  <si>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</si>
  <si>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</si>
  <si>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</si>
  <si>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</si>
  <si>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</si>
  <si>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</si>
  <si>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</si>
  <si>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</si>
  <si>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</si>
  <si>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</si>
  <si>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</si>
  <si>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</si>
  <si>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</si>
  <si>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</si>
  <si>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</si>
  <si>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</si>
  <si>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</si>
  <si>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</si>
  <si>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</si>
  <si>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</si>
  <si>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</si>
  <si>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</si>
  <si>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</si>
  <si>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</si>
  <si>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</si>
  <si>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</si>
  <si>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</si>
  <si>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</si>
  <si>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</si>
  <si>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</si>
  <si>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</si>
  <si>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</si>
  <si>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</si>
  <si>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</si>
  <si>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</si>
  <si>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</si>
  <si>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</si>
  <si>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</si>
  <si>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</si>
  <si>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</si>
  <si>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</si>
  <si>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</si>
  <si>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</si>
  <si>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</si>
  <si>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</si>
  <si>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</si>
  <si>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</si>
  <si>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</si>
  <si>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</si>
  <si>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</si>
  <si>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</si>
  <si>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</si>
  <si>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</si>
  <si>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</si>
  <si>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</si>
  <si>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</si>
  <si>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</si>
  <si>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</si>
  <si>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</si>
  <si>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</si>
  <si>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</si>
  <si>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</si>
  <si>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</si>
  <si>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</si>
  <si>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</si>
  <si>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</si>
  <si>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</si>
  <si>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</si>
  <si>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</si>
  <si>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</si>
  <si>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</si>
  <si>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</si>
  <si>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</si>
  <si>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</si>
  <si>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</si>
  <si>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</si>
  <si>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</si>
  <si>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</si>
  <si>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</si>
  <si>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</si>
  <si>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</si>
  <si>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</si>
  <si>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</si>
  <si>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</si>
  <si>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</si>
  <si>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</si>
  <si>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</si>
  <si>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</si>
  <si>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</si>
  <si>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</si>
  <si>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</si>
  <si>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</si>
  <si>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</si>
  <si>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</si>
  <si>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</si>
  <si>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</si>
  <si>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</si>
  <si>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</si>
  <si>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</si>
  <si>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</si>
  <si>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</si>
  <si>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</si>
  <si>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</si>
  <si>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</si>
  <si>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</si>
  <si>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</si>
  <si>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</si>
  <si>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</si>
  <si>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</si>
  <si>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</si>
  <si>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</si>
  <si>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</si>
  <si>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</si>
  <si>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</si>
  <si>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</si>
  <si>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</si>
  <si>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</si>
  <si>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</si>
  <si>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</si>
  <si>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</si>
  <si>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</si>
  <si>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</si>
  <si>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</si>
  <si>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</si>
  <si>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</si>
  <si>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</si>
  <si>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</si>
  <si>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</si>
  <si>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</si>
  <si>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</si>
  <si>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</si>
  <si>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</si>
  <si>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</si>
  <si>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</si>
  <si>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</si>
  <si>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</si>
  <si>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</si>
  <si>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</si>
  <si>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</si>
  <si>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</si>
  <si>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</si>
  <si>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</si>
  <si>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</si>
  <si>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</si>
  <si>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</si>
  <si>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</si>
  <si>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</si>
  <si>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</si>
  <si>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</si>
  <si>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</si>
  <si>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</si>
  <si>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</si>
  <si>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</si>
  <si>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</si>
  <si>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</si>
  <si>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</si>
  <si>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</si>
  <si>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</si>
  <si>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</si>
  <si>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</si>
  <si>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</si>
  <si>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</si>
  <si>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</si>
  <si>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</si>
  <si>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</si>
  <si>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</si>
  <si>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</si>
  <si>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</si>
  <si>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</si>
  <si>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</si>
  <si>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</si>
  <si>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</si>
  <si>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</si>
  <si>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</si>
  <si>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</si>
  <si>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</si>
  <si>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</si>
  <si>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</si>
  <si>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</si>
  <si>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</si>
  <si>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</si>
  <si>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</si>
  <si>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</si>
  <si>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</si>
  <si>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</si>
  <si>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</si>
  <si>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</si>
  <si>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</si>
  <si>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</si>
  <si>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</si>
  <si>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</si>
  <si>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</si>
  <si>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</si>
  <si>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</si>
  <si>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</si>
  <si>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</si>
  <si>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</si>
  <si>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</si>
  <si>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</si>
  <si>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</si>
  <si>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</si>
  <si>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</si>
  <si>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</si>
  <si>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</si>
  <si>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</si>
  <si>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</si>
  <si>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</si>
  <si>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</si>
  <si>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</si>
  <si>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</si>
  <si>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</si>
  <si>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</si>
  <si>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</si>
  <si>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</si>
  <si>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</si>
  <si>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</si>
  <si>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</si>
  <si>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</si>
  <si>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</si>
  <si>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</si>
  <si>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</si>
  <si>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</si>
  <si>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</si>
  <si>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</si>
  <si>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</si>
  <si>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</si>
  <si>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</si>
  <si>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</si>
  <si>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</si>
  <si>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</si>
  <si>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</si>
  <si>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</si>
  <si>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</si>
  <si>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</si>
  <si>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</si>
  <si>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</si>
  <si>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</si>
  <si>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</si>
  <si>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</si>
  <si>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</si>
  <si>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</si>
  <si>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</si>
  <si>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</si>
  <si>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</si>
  <si>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</si>
  <si>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</si>
  <si>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</si>
  <si>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</si>
  <si>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</si>
  <si>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</si>
  <si>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</si>
  <si>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</si>
  <si>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</si>
  <si>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</si>
  <si>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</si>
  <si>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</si>
  <si>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</si>
  <si>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</si>
  <si>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</si>
  <si>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</si>
  <si>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</si>
  <si>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</si>
  <si>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</si>
  <si>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</si>
  <si>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</si>
  <si>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</si>
  <si>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</si>
  <si>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</si>
  <si>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</si>
  <si>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</si>
  <si>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</si>
  <si>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</si>
  <si>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</si>
  <si>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</si>
  <si>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</si>
  <si>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</si>
  <si>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</si>
  <si>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</si>
  <si>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</si>
  <si>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</si>
  <si>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</si>
  <si>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</si>
  <si>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</si>
  <si>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</si>
  <si>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</si>
  <si>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</si>
  <si>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</si>
  <si>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</si>
  <si>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</si>
  <si>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</si>
  <si>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</si>
  <si>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</si>
  <si>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</si>
  <si>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</si>
  <si>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</si>
  <si>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</si>
  <si>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</si>
  <si>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</si>
  <si>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</si>
  <si>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</si>
  <si>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</si>
  <si>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</si>
  <si>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</si>
  <si>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</si>
  <si>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</si>
  <si>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</si>
  <si>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</si>
  <si>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</si>
  <si>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</si>
  <si>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</si>
  <si>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</si>
  <si>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</si>
  <si>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</si>
  <si>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</si>
  <si>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</si>
  <si>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</si>
  <si>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</si>
  <si>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</si>
  <si>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</si>
  <si>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</si>
  <si>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</si>
  <si>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</si>
  <si>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</si>
  <si>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</si>
  <si>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</si>
  <si>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</si>
  <si>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</si>
  <si>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</si>
  <si>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</si>
  <si>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</si>
  <si>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</si>
  <si>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</si>
  <si>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</si>
  <si>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</si>
  <si>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</si>
  <si>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</si>
  <si>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</si>
  <si>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</si>
  <si>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</si>
  <si>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</si>
  <si>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</si>
  <si>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</si>
  <si>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</si>
  <si>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</si>
  <si>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</si>
  <si>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</si>
  <si>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</si>
  <si>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</si>
  <si>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</si>
  <si>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</si>
  <si>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</si>
  <si>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</si>
  <si>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</si>
  <si>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</si>
  <si>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</si>
  <si>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</si>
  <si>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</si>
  <si>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</si>
  <si>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</si>
  <si>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</si>
  <si>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</si>
  <si>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</si>
  <si>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</si>
  <si>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</si>
  <si>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</si>
  <si>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</si>
  <si>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</si>
  <si>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</si>
  <si>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</si>
  <si>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</si>
  <si>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</si>
  <si>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</si>
  <si>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</si>
  <si>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</si>
  <si>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</si>
  <si>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</si>
  <si>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</si>
  <si>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</si>
  <si>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</si>
  <si>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</si>
  <si>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</si>
  <si>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</si>
  <si>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</si>
  <si>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</si>
  <si>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</si>
  <si>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</si>
  <si>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</si>
  <si>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</si>
  <si>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</si>
  <si>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</si>
  <si>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</si>
  <si>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</si>
  <si>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</si>
  <si>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</si>
  <si>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</si>
  <si>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</si>
  <si>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</si>
  <si>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</si>
  <si>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</si>
  <si>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</si>
  <si>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</si>
  <si>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</si>
  <si>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</si>
  <si>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</si>
  <si>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</si>
  <si>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</si>
  <si>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</si>
  <si>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</si>
  <si>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</si>
  <si>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</si>
  <si>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</si>
  <si>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</si>
  <si>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</si>
  <si>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</si>
  <si>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</si>
  <si>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</si>
  <si>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</si>
  <si>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</si>
  <si>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</si>
  <si>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</si>
  <si>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</si>
  <si>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</si>
  <si>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</si>
  <si>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</si>
  <si>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</si>
  <si>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</si>
  <si>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</si>
  <si>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</si>
  <si>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</si>
  <si>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</si>
  <si>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</si>
  <si>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</si>
  <si>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</si>
  <si>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</si>
  <si>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</si>
  <si>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</si>
  <si>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</si>
  <si>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</si>
  <si>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</si>
  <si>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</si>
  <si>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</si>
  <si>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</si>
  <si>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</si>
  <si>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</si>
  <si>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</si>
  <si>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</si>
  <si>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</si>
  <si>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</si>
  <si>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</si>
  <si>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</si>
  <si>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</si>
  <si>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</si>
  <si>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</si>
  <si>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</si>
  <si>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</si>
  <si>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</si>
  <si>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</si>
  <si>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</si>
  <si>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</si>
  <si>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</si>
  <si>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</si>
  <si>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</si>
  <si>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</si>
  <si>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</si>
  <si>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</si>
  <si>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</si>
  <si>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</si>
  <si>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</si>
  <si>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</si>
  <si>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</si>
  <si>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</si>
  <si>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</si>
  <si>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</si>
  <si>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</si>
  <si>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</si>
  <si>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</si>
  <si>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</si>
  <si>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</si>
  <si>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</si>
  <si>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</si>
  <si>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</si>
  <si>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</si>
  <si>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</si>
  <si>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</si>
  <si>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</si>
  <si>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</si>
  <si>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</si>
  <si>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</si>
  <si>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</si>
  <si>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</si>
  <si>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</si>
  <si>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</si>
  <si>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</si>
  <si>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</si>
  <si>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</si>
  <si>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</si>
  <si>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</si>
  <si>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</si>
  <si>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</si>
  <si>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</si>
  <si>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</si>
  <si>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</si>
  <si>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</si>
  <si>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</si>
  <si>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</si>
  <si>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</si>
  <si>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</si>
  <si>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</si>
  <si>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</si>
  <si>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</si>
  <si>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</si>
  <si>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</si>
  <si>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</si>
  <si>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</si>
  <si>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</si>
  <si>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</si>
  <si>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</si>
  <si>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</si>
  <si>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</si>
  <si>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</si>
  <si>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</si>
  <si>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</si>
  <si>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</si>
  <si>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</si>
  <si>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</si>
  <si>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</si>
  <si>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</si>
  <si>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</si>
  <si>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</si>
  <si>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</si>
  <si>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</si>
  <si>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</si>
  <si>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</si>
  <si>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</si>
  <si>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</si>
  <si>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</si>
  <si>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</si>
  <si>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</si>
  <si>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</si>
  <si>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</si>
  <si>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</si>
  <si>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</si>
  <si>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</si>
  <si>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</si>
  <si>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</si>
  <si>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</si>
  <si>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</si>
  <si>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</si>
  <si>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</si>
  <si>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</si>
  <si>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</si>
  <si>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</si>
  <si>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</si>
  <si>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</si>
  <si>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</si>
  <si>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</si>
  <si>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</si>
  <si>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</si>
  <si>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</si>
  <si>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</si>
  <si>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</si>
  <si>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</si>
  <si>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</si>
  <si>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</si>
  <si>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</si>
  <si>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</si>
  <si>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</si>
  <si>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</si>
  <si>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</si>
  <si>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</si>
  <si>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</si>
  <si>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</si>
  <si>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</si>
  <si>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</si>
  <si>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</si>
  <si>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</si>
  <si>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</si>
  <si>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</si>
  <si>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</si>
  <si>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</si>
  <si>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</si>
  <si>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</si>
  <si>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</si>
  <si>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</si>
  <si>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</si>
  <si>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</si>
  <si>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</si>
  <si>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</si>
  <si>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</si>
  <si>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</si>
  <si>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</si>
  <si>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</si>
  <si>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</si>
  <si>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</si>
  <si>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</si>
  <si>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</si>
  <si>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</si>
  <si>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</si>
  <si>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</si>
  <si>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</si>
  <si>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</si>
  <si>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</si>
  <si>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</si>
  <si>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</si>
  <si>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</si>
  <si>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</si>
  <si>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</si>
  <si>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</si>
  <si>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</si>
  <si>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</si>
  <si>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</si>
  <si>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</si>
  <si>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</si>
  <si>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</si>
  <si>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</si>
  <si>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</si>
  <si>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</si>
  <si>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</si>
  <si>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</si>
  <si>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</si>
  <si>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</si>
  <si>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</si>
  <si>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</si>
  <si>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</si>
  <si>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</si>
  <si>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</si>
  <si>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</si>
  <si>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</si>
  <si>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</si>
  <si>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</si>
  <si>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</si>
  <si>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</si>
  <si>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</si>
  <si>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</si>
  <si>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</si>
  <si>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</si>
  <si>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</si>
  <si>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</si>
  <si>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</si>
  <si>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</si>
  <si>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</si>
  <si>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</si>
  <si>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</si>
  <si>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</si>
  <si>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</si>
  <si>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</si>
  <si>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</si>
  <si>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</si>
  <si>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</si>
  <si>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</si>
  <si>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</si>
  <si>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</si>
  <si>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</si>
  <si>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</si>
  <si>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</si>
  <si>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</si>
  <si>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</si>
  <si>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</si>
  <si>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</si>
  <si>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</si>
  <si>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</si>
  <si>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</si>
  <si>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</si>
  <si>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</si>
  <si>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</si>
  <si>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</si>
  <si>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</si>
  <si>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</si>
  <si>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</si>
  <si>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</si>
  <si>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</si>
  <si>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</si>
  <si>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</si>
  <si>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</si>
  <si>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</si>
  <si>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</si>
  <si>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</si>
  <si>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</si>
  <si>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</si>
  <si>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</si>
  <si>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</si>
  <si>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</si>
  <si>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</si>
  <si>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</si>
  <si>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</si>
  <si>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</si>
  <si>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</si>
  <si>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</si>
  <si>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</si>
  <si>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</si>
  <si>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</si>
  <si>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</si>
  <si>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</si>
  <si>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</si>
  <si>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</si>
  <si>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</si>
  <si>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</si>
  <si>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</si>
  <si>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</si>
  <si>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</si>
  <si>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</si>
  <si>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</si>
  <si>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</si>
  <si>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</si>
  <si>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</si>
  <si>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</si>
  <si>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</si>
  <si>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</si>
  <si>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</si>
  <si>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</si>
  <si>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</si>
  <si>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</si>
  <si>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</si>
  <si>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</si>
  <si>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</si>
  <si>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</si>
  <si>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</si>
  <si>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</si>
  <si>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</si>
  <si>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</si>
  <si>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</si>
  <si>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</si>
  <si>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</si>
  <si>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</si>
  <si>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</si>
  <si>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</si>
  <si>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</si>
  <si>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</si>
  <si>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</si>
  <si>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</si>
  <si>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</si>
  <si>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</si>
  <si>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</si>
  <si>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</si>
  <si>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</si>
  <si>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</si>
  <si>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</si>
  <si>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</si>
  <si>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</si>
  <si>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</si>
  <si>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</si>
  <si>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</si>
  <si>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</si>
  <si>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</si>
  <si>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</si>
  <si>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</si>
  <si>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</si>
  <si>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</si>
  <si>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</si>
  <si>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</si>
  <si>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</si>
  <si>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</si>
  <si>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</si>
  <si>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</si>
  <si>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</si>
  <si>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</si>
  <si>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</si>
  <si>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</si>
  <si>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</si>
  <si>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</si>
  <si>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</si>
  <si>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</si>
  <si>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</si>
  <si>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</si>
  <si>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</si>
  <si>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</si>
  <si>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</si>
  <si>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</si>
  <si>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</si>
  <si>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</si>
  <si>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</si>
  <si>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</si>
  <si>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</si>
  <si>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</si>
  <si>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</si>
  <si>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</si>
  <si>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</si>
  <si>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</si>
  <si>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</si>
  <si>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</si>
  <si>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</si>
  <si>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</si>
  <si>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</si>
  <si>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</si>
  <si>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</si>
  <si>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</si>
  <si>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</si>
  <si>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</si>
  <si>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</si>
  <si>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</si>
  <si>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</si>
  <si>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</si>
  <si>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</si>
  <si>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</si>
  <si>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</si>
  <si>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</si>
  <si>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</si>
  <si>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</si>
  <si>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</si>
  <si>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</si>
  <si>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</si>
  <si>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</si>
  <si>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</si>
  <si>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</si>
  <si>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</si>
  <si>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</si>
  <si>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</si>
  <si>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</si>
  <si>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</si>
  <si>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</si>
  <si>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</si>
  <si>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</si>
  <si>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</si>
  <si>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</si>
  <si>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</si>
  <si>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</si>
  <si>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</si>
  <si>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</si>
  <si>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</si>
  <si>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</si>
  <si>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</si>
  <si>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</si>
  <si>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</si>
  <si>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</si>
  <si>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</si>
  <si>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</si>
  <si>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</si>
  <si>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</si>
  <si>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</si>
  <si>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</si>
  <si>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</si>
  <si>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</si>
  <si>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</si>
  <si>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</si>
  <si>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</si>
  <si>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</si>
  <si>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</si>
  <si>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</si>
  <si>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</si>
  <si>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</si>
  <si>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</si>
  <si>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</si>
  <si>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</si>
  <si>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</si>
  <si>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</si>
  <si>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</si>
  <si>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</si>
  <si>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</si>
  <si>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</si>
  <si>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</si>
  <si>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</si>
  <si>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</si>
  <si>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</si>
  <si>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</si>
  <si>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</si>
  <si>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</si>
  <si>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</si>
  <si>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</si>
  <si>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</si>
  <si>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</si>
  <si>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</si>
  <si>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</si>
  <si>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</si>
  <si>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</si>
  <si>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</si>
  <si>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</si>
  <si>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</si>
  <si>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</si>
  <si>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</si>
  <si>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</si>
  <si>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</si>
  <si>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</si>
  <si>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</si>
  <si>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</si>
  <si>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</si>
  <si>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</si>
  <si>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</si>
  <si>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</si>
  <si>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</si>
  <si>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</si>
  <si>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</si>
  <si>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</si>
  <si>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</si>
  <si>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</si>
  <si>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</si>
  <si>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</si>
  <si>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</si>
  <si>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</si>
  <si>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</si>
  <si>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</si>
  <si>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</si>
  <si>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</si>
  <si>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</si>
  <si>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</si>
  <si>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</si>
  <si>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</si>
  <si>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</si>
  <si>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</si>
  <si>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</si>
  <si>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</si>
  <si>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</si>
  <si>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</si>
  <si>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</si>
  <si>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</si>
  <si>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</si>
  <si>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</si>
  <si>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</si>
  <si>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</si>
  <si>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</si>
  <si>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</si>
  <si>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</si>
  <si>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</si>
  <si>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</si>
  <si>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</si>
  <si>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</si>
  <si>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</si>
  <si>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</si>
  <si>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</si>
  <si>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</si>
  <si>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</si>
  <si>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</si>
  <si>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</si>
  <si>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</si>
  <si>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</si>
  <si>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</si>
  <si>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</si>
  <si>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</si>
  <si>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</si>
  <si>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</si>
  <si>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</si>
  <si>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</si>
  <si>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</si>
  <si>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</si>
  <si>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</si>
  <si>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</si>
  <si>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</si>
  <si>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</si>
  <si>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</si>
  <si>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</si>
  <si>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</si>
  <si>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</si>
  <si>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</si>
  <si>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</si>
  <si>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</si>
  <si>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</si>
  <si>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</si>
  <si>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</si>
  <si>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</si>
  <si>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</si>
  <si>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</si>
  <si>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</si>
  <si>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</si>
  <si>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</si>
  <si>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</si>
  <si>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</si>
  <si>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</si>
  <si>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</si>
  <si>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</si>
  <si>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</si>
  <si>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</si>
  <si>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</si>
  <si>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</si>
  <si>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</si>
  <si>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</si>
  <si>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</si>
  <si>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</si>
  <si>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</si>
  <si>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</si>
  <si>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</si>
  <si>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</si>
  <si>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</si>
  <si>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</si>
  <si>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</si>
  <si>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</si>
  <si>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</si>
  <si>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</si>
  <si>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</si>
  <si>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</si>
  <si>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</si>
  <si>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</si>
  <si>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</si>
  <si>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</si>
  <si>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</si>
  <si>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</si>
  <si>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</si>
  <si>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</si>
  <si>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</si>
  <si>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</si>
  <si>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</si>
  <si>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</si>
  <si>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</si>
  <si>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</si>
  <si>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</si>
  <si>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</si>
  <si>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</si>
  <si>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</si>
  <si>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</si>
  <si>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</si>
  <si>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</si>
  <si>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</si>
  <si>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</si>
  <si>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</si>
  <si>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</si>
  <si>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</si>
  <si>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</si>
  <si>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</si>
  <si>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</si>
  <si>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</si>
  <si>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</si>
  <si>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</si>
  <si>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</si>
  <si>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</si>
  <si>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</si>
  <si>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</si>
  <si>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</si>
  <si>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</si>
  <si>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</si>
  <si>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</si>
  <si>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</si>
  <si>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</si>
  <si>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</si>
  <si>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</si>
  <si>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</si>
  <si>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</si>
  <si>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</si>
  <si>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</si>
  <si>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</si>
  <si>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</si>
  <si>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</si>
  <si>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</si>
  <si>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</si>
  <si>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</si>
  <si>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</si>
  <si>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</si>
  <si>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</si>
  <si>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</si>
  <si>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</si>
  <si>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</si>
  <si>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</si>
  <si>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</si>
  <si>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</si>
  <si>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</si>
  <si>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</si>
  <si>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</si>
  <si>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</si>
  <si>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</si>
  <si>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</si>
  <si>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</si>
  <si>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</si>
  <si>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</si>
  <si>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</si>
  <si>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</si>
  <si>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</si>
  <si>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</si>
  <si>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</si>
  <si>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</si>
  <si>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</si>
  <si>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</si>
  <si>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</si>
  <si>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</si>
  <si>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</si>
  <si>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</si>
  <si>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</si>
  <si>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</si>
  <si>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</si>
  <si>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</si>
  <si>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</si>
  <si>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</si>
  <si>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</si>
  <si>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</si>
  <si>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</si>
  <si>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</si>
  <si>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</si>
  <si>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</si>
  <si>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</si>
  <si>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</si>
  <si>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</si>
  <si>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</si>
  <si>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</si>
  <si>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</si>
  <si>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</si>
  <si>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</si>
  <si>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</si>
  <si>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</si>
  <si>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</si>
  <si>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</si>
  <si>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</si>
  <si>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</si>
  <si>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</si>
  <si>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</si>
  <si>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</si>
  <si>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</si>
  <si>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</si>
  <si>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</si>
  <si>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</si>
  <si>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</si>
  <si>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</si>
  <si>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</si>
  <si>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</si>
  <si>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</si>
  <si>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</si>
  <si>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</si>
  <si>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</si>
  <si>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</si>
  <si>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</si>
  <si>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</si>
  <si>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</si>
  <si>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</si>
  <si>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</si>
  <si>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</si>
  <si>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</si>
  <si>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</si>
  <si>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</si>
  <si>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</si>
  <si>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</si>
  <si>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</si>
  <si>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</si>
  <si>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</si>
  <si>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</si>
  <si>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</si>
  <si>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</si>
  <si>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</si>
  <si>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</si>
  <si>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</si>
  <si>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</si>
  <si>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</si>
  <si>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</si>
  <si>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</si>
  <si>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</si>
  <si>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</si>
  <si>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</si>
  <si>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</si>
  <si>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</si>
  <si>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</si>
  <si>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</si>
  <si>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</si>
  <si>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</si>
  <si>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</si>
  <si>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</si>
  <si>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</si>
  <si>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</si>
  <si>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</si>
  <si>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</si>
  <si>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</si>
  <si>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</si>
  <si>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</si>
  <si>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</si>
  <si>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</si>
  <si>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</si>
  <si>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</si>
  <si>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</si>
  <si>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</si>
  <si>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</si>
  <si>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</si>
  <si>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</si>
  <si>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</si>
  <si>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</si>
  <si>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</si>
  <si>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</si>
  <si>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</si>
  <si>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</si>
  <si>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</si>
  <si>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</si>
  <si>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</si>
  <si>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</si>
  <si>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</si>
  <si>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</si>
  <si>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</si>
  <si>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</si>
  <si>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</si>
  <si>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</si>
  <si>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</si>
  <si>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</si>
  <si>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</si>
  <si>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</si>
  <si>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</si>
  <si>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</si>
  <si>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</si>
  <si>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</si>
  <si>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</si>
  <si>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</si>
  <si>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</si>
  <si>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</si>
  <si>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</si>
  <si>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</si>
  <si>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</si>
  <si>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</si>
  <si>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</si>
  <si>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</si>
  <si>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</si>
  <si>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</si>
  <si>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</si>
  <si>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</si>
  <si>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</si>
  <si>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</si>
  <si>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</si>
  <si>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</si>
  <si>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</si>
  <si>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</si>
  <si>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</si>
  <si>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</si>
  <si>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</si>
  <si>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</si>
  <si>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</si>
  <si>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</si>
  <si>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</si>
  <si>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</si>
  <si>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</si>
  <si>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</si>
  <si>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</si>
  <si>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</si>
  <si>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</si>
  <si>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</si>
  <si>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</si>
  <si>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</si>
  <si>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</si>
  <si>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</si>
  <si>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</si>
  <si>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</si>
  <si>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</si>
  <si>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</si>
  <si>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</si>
  <si>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</si>
  <si>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</si>
  <si>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</si>
  <si>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</si>
  <si>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</si>
  <si>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</si>
  <si>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</si>
  <si>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</si>
  <si>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</si>
  <si>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</si>
  <si>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</si>
  <si>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</si>
  <si>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</si>
  <si>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</si>
  <si>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</si>
  <si>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</si>
  <si>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</si>
  <si>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</si>
  <si>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</si>
  <si>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</si>
  <si>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</si>
  <si>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</si>
  <si>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</si>
  <si>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</si>
  <si>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</si>
  <si>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</si>
  <si>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</si>
  <si>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</si>
  <si>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</si>
  <si>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</si>
  <si>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</si>
  <si>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</si>
  <si>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</si>
  <si>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</si>
  <si>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</si>
  <si>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</si>
  <si>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</si>
  <si>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</si>
  <si>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</si>
  <si>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</si>
  <si>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</si>
  <si>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</si>
  <si>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</si>
  <si>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</si>
  <si>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</si>
  <si>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</si>
  <si>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</si>
  <si>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</si>
  <si>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</si>
  <si>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</si>
  <si>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</si>
  <si>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</si>
  <si>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</si>
  <si>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</si>
  <si>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</si>
  <si>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</si>
  <si>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</si>
  <si>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</si>
  <si>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</si>
  <si>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</si>
  <si>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</si>
  <si>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</si>
  <si>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</si>
  <si>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</si>
  <si>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</si>
  <si>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</si>
  <si>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</si>
  <si>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</si>
  <si>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</si>
  <si>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</si>
  <si>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</si>
  <si>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</si>
  <si>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</si>
  <si>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</si>
  <si>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</si>
  <si>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</si>
  <si>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</si>
  <si>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</si>
  <si>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</si>
  <si>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</si>
  <si>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</si>
  <si>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</si>
  <si>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</si>
  <si>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</si>
  <si>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</si>
  <si>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</si>
  <si>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</si>
  <si>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</si>
  <si>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</si>
  <si>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</si>
  <si>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</si>
  <si>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</si>
  <si>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</si>
  <si>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</si>
  <si>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</si>
  <si>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</si>
  <si>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</si>
  <si>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</si>
  <si>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</si>
  <si>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</si>
  <si>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</si>
  <si>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</si>
  <si>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</si>
  <si>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</si>
  <si>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</si>
  <si>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</si>
  <si>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</si>
  <si>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</si>
  <si>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</si>
  <si>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</si>
  <si>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</si>
  <si>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</si>
  <si>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</si>
  <si>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</si>
  <si>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</si>
  <si>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</si>
  <si>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</si>
  <si>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</si>
  <si>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</si>
  <si>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</si>
  <si>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</si>
  <si>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</si>
  <si>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</si>
  <si>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</si>
  <si>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</si>
  <si>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</si>
  <si>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</si>
  <si>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</si>
  <si>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</si>
  <si>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</si>
  <si>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</si>
  <si>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</si>
  <si>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</si>
  <si>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</si>
  <si>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</si>
  <si>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</si>
  <si>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</si>
  <si>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</si>
  <si>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</si>
  <si>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</si>
  <si>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</si>
  <si>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</si>
  <si>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</si>
  <si>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</si>
  <si>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</si>
  <si>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</si>
  <si>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</si>
  <si>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</si>
  <si>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</si>
  <si>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</si>
  <si>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</si>
  <si>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</si>
  <si>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</si>
  <si>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</si>
  <si>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</si>
  <si>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</si>
  <si>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</si>
  <si>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</si>
  <si>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</si>
  <si>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</si>
  <si>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</si>
  <si>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</si>
  <si>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</si>
  <si>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</si>
  <si>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</si>
  <si>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</si>
  <si>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</si>
  <si>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</si>
  <si>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</si>
  <si>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</si>
  <si>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</si>
  <si>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</si>
  <si>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</si>
  <si>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</si>
  <si>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</si>
  <si>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</si>
  <si>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</si>
  <si>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</si>
  <si>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</si>
  <si>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</si>
  <si>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</si>
  <si>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</si>
  <si>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</si>
  <si>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</si>
  <si>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</si>
  <si>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</si>
  <si>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</si>
  <si>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</si>
  <si>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</si>
  <si>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</si>
  <si>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</si>
  <si>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</si>
  <si>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</si>
  <si>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</si>
  <si>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</si>
  <si>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</si>
  <si>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</si>
  <si>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</si>
  <si>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</si>
  <si>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</si>
  <si>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</si>
  <si>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</si>
  <si>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</si>
  <si>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</si>
  <si>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</si>
  <si>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</si>
  <si>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</si>
  <si>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</si>
  <si>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</si>
  <si>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</si>
  <si>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</si>
  <si>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</si>
  <si>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</si>
  <si>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</si>
  <si>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</si>
  <si>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</si>
  <si>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</si>
  <si>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</si>
  <si>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</si>
  <si>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</si>
  <si>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</si>
  <si>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</si>
  <si>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</si>
  <si>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</si>
  <si>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</si>
  <si>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</si>
  <si>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</si>
  <si>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</si>
  <si>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</si>
  <si>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</si>
  <si>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</si>
  <si>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</si>
  <si>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</si>
  <si>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</si>
  <si>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</si>
  <si>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</si>
  <si>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</si>
  <si>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</si>
  <si>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</si>
  <si>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</si>
  <si>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</si>
  <si>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</si>
  <si>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</si>
  <si>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</si>
  <si>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</si>
  <si>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</si>
  <si>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</si>
  <si>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</si>
  <si>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</si>
  <si>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</si>
  <si>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</si>
  <si>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</si>
  <si>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</si>
  <si>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</si>
  <si>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</si>
  <si>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</si>
  <si>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</si>
  <si>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</si>
  <si>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</si>
  <si>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</si>
  <si>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</si>
  <si>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</si>
  <si>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</si>
  <si>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</si>
  <si>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</si>
  <si>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</si>
  <si>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</si>
  <si>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</si>
  <si>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</si>
  <si>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</si>
  <si>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</si>
  <si>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</si>
  <si>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</si>
  <si>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</si>
  <si>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</si>
  <si>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</si>
  <si>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</si>
  <si>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</si>
  <si>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</si>
  <si>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</si>
  <si>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</si>
  <si>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</si>
  <si>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</si>
  <si>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</si>
  <si>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</si>
  <si>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</si>
  <si>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</si>
  <si>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</si>
  <si>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</si>
  <si>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</si>
  <si>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</si>
  <si>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</si>
  <si>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</si>
  <si>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</si>
  <si>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</si>
  <si>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</si>
  <si>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</si>
  <si>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</si>
  <si>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</si>
  <si>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</si>
  <si>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</si>
  <si>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</si>
  <si>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</si>
  <si>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</si>
  <si>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</si>
  <si>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</si>
  <si>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</si>
  <si>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</si>
  <si>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</si>
  <si>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</si>
  <si>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</si>
  <si>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</si>
  <si>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</si>
  <si>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</si>
  <si>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</si>
  <si>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</si>
  <si>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</si>
  <si>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</si>
  <si>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</si>
  <si>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</si>
  <si>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</si>
  <si>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</si>
  <si>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</si>
  <si>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</si>
  <si>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</si>
  <si>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</si>
  <si>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</si>
  <si>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</si>
  <si>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</si>
  <si>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</si>
  <si>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</si>
  <si>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</si>
  <si>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</si>
  <si>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</si>
  <si>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</si>
  <si>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</si>
  <si>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</si>
  <si>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</si>
  <si>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</si>
  <si>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</si>
  <si>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</si>
  <si>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</si>
  <si>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</si>
  <si>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</si>
  <si>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</si>
  <si>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</si>
  <si>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</si>
  <si>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</si>
  <si>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</si>
  <si>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</si>
  <si>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</si>
  <si>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</si>
  <si>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</si>
  <si>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</si>
  <si>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</si>
  <si>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</si>
  <si>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</si>
  <si>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</si>
  <si>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</si>
  <si>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</si>
  <si>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</si>
  <si>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</si>
  <si>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</si>
  <si>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</si>
  <si>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</si>
  <si>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</si>
  <si>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</si>
  <si>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</si>
  <si>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</si>
  <si>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</si>
  <si>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</si>
  <si>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</si>
  <si>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</si>
  <si>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</si>
  <si>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</si>
  <si>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</si>
  <si>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</si>
  <si>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</si>
  <si>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</si>
  <si>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</si>
  <si>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</si>
  <si>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</si>
  <si>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</si>
  <si>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</si>
  <si>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</si>
  <si>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</si>
  <si>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</si>
  <si>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</si>
  <si>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</si>
  <si>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</si>
  <si>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</si>
  <si>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</si>
  <si>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</si>
  <si>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</si>
  <si>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</si>
  <si>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</si>
  <si>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</si>
  <si>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</si>
  <si>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</si>
  <si>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</si>
  <si>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</si>
  <si>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</si>
  <si>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</si>
  <si>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</si>
  <si>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</si>
  <si>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</si>
  <si>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</si>
  <si>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</si>
  <si>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</si>
  <si>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</si>
  <si>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</si>
  <si>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</si>
  <si>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</si>
  <si>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</si>
  <si>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</si>
  <si>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</si>
  <si>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</si>
  <si>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</si>
  <si>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</si>
  <si>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</si>
  <si>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</si>
  <si>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</si>
  <si>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</si>
  <si>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</si>
  <si>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</si>
  <si>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</si>
  <si>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</si>
  <si>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</si>
  <si>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</si>
  <si>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</si>
  <si>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</si>
  <si>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</si>
  <si>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</si>
  <si>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</si>
  <si>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</si>
  <si>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</si>
  <si>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</si>
  <si>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</si>
  <si>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</si>
  <si>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</si>
  <si>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</si>
  <si>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</si>
  <si>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</si>
  <si>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</si>
  <si>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</si>
  <si>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</si>
  <si>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</si>
  <si>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</si>
  <si>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</si>
  <si>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</si>
  <si>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</si>
  <si>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</si>
  <si>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</si>
  <si>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</si>
  <si>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</si>
  <si>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</si>
  <si>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</si>
  <si>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</si>
  <si>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</si>
  <si>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</si>
  <si>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</si>
  <si>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</si>
  <si>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</si>
  <si>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</si>
  <si>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</si>
  <si>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</si>
  <si>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</si>
  <si>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</si>
  <si>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</si>
  <si>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</si>
  <si>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</si>
  <si>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</si>
  <si>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</si>
  <si>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</si>
  <si>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</si>
  <si>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</si>
  <si>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</si>
  <si>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</si>
  <si>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</si>
  <si>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</si>
  <si>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</si>
  <si>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</si>
  <si>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</si>
  <si>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</si>
  <si>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</si>
  <si>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</si>
  <si>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</si>
  <si>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</si>
  <si>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</si>
  <si>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</si>
  <si>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</si>
  <si>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</si>
  <si>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</si>
  <si>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</si>
  <si>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</si>
  <si>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</si>
  <si>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</si>
  <si>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</si>
  <si>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</si>
  <si>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</si>
  <si>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</si>
  <si>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</si>
  <si>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</si>
  <si>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</si>
  <si>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</si>
  <si>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</si>
  <si>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</si>
  <si>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</si>
  <si>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</si>
  <si>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</si>
  <si>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</si>
  <si>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</si>
  <si>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</si>
  <si>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</si>
  <si>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</si>
  <si>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</si>
  <si>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</si>
  <si>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</si>
  <si>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</si>
  <si>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</si>
  <si>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</si>
  <si>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</si>
  <si>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</si>
  <si>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</si>
  <si>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</si>
  <si>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</si>
  <si>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</si>
  <si>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</si>
  <si>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</si>
  <si>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</si>
  <si>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</si>
  <si>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</si>
  <si>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</si>
  <si>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</si>
  <si>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</si>
  <si>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</si>
  <si>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</si>
  <si>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</si>
  <si>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</si>
  <si>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</si>
  <si>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</si>
  <si>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</si>
  <si>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</si>
  <si>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</si>
  <si>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</si>
  <si>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</si>
  <si>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</si>
  <si>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</si>
  <si>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</si>
  <si>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</si>
  <si>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</si>
  <si>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</si>
  <si>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</si>
  <si>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</si>
  <si>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</si>
  <si>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</si>
  <si>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</si>
  <si>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</si>
  <si>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</si>
  <si>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</si>
  <si>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</si>
  <si>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</si>
  <si>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</si>
  <si>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</si>
  <si>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</si>
  <si>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</si>
  <si>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</si>
  <si>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</si>
  <si>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</si>
  <si>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</si>
  <si>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</si>
  <si>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</si>
  <si>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</si>
  <si>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</si>
  <si>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</si>
  <si>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</si>
  <si>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</si>
  <si>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</si>
  <si>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</si>
  <si>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</si>
  <si>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</si>
  <si>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</si>
  <si>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</si>
  <si>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</si>
  <si>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</si>
  <si>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</si>
  <si>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</si>
  <si>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</si>
  <si>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</si>
  <si>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</si>
  <si>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</si>
  <si>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</si>
  <si>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</si>
  <si>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</si>
  <si>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</si>
  <si>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</si>
  <si>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</si>
  <si>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</si>
  <si>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</si>
  <si>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</si>
  <si>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</si>
  <si>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</si>
  <si>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</si>
  <si>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</si>
  <si>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</si>
  <si>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</si>
  <si>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</si>
  <si>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</si>
  <si>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</si>
  <si>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</si>
  <si>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</si>
  <si>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</si>
  <si>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</si>
  <si>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</si>
  <si>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</si>
  <si>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</si>
  <si>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</si>
  <si>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</si>
  <si>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</si>
  <si>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</si>
  <si>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</si>
  <si>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</si>
  <si>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</si>
  <si>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</si>
  <si>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</si>
  <si>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</si>
  <si>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</si>
  <si>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</si>
  <si>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</si>
  <si>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</si>
  <si>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</si>
  <si>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</si>
  <si>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</si>
  <si>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</si>
  <si>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</si>
  <si>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</si>
  <si>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</si>
  <si>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</si>
  <si>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</si>
  <si>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</si>
  <si>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</si>
  <si>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</si>
  <si>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</si>
  <si>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</si>
  <si>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</si>
  <si>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</si>
  <si>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</si>
  <si>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</si>
  <si>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</si>
  <si>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</si>
  <si>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</si>
  <si>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</si>
  <si>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</si>
  <si>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</si>
  <si>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</si>
  <si>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</si>
  <si>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</si>
  <si>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</si>
  <si>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</si>
  <si>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</si>
  <si>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</si>
  <si>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</si>
  <si>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</si>
  <si>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</si>
  <si>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</si>
  <si>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</si>
  <si>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</si>
  <si>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</si>
  <si>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</si>
  <si>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</si>
  <si>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</si>
  <si>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</si>
  <si>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</si>
  <si>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</si>
  <si>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</si>
  <si>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</si>
  <si>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</si>
  <si>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</si>
  <si>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</si>
  <si>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</si>
  <si>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</si>
  <si>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</si>
  <si>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</si>
  <si>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</si>
  <si>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</si>
  <si>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</si>
  <si>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</si>
  <si>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</si>
  <si>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</si>
  <si>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</si>
  <si>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</si>
  <si>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</si>
  <si>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</si>
  <si>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</si>
  <si>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</si>
  <si>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</si>
  <si>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</si>
  <si>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</si>
  <si>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</si>
  <si>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</si>
  <si>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</si>
  <si>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</si>
  <si>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</si>
  <si>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</si>
  <si>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</si>
  <si>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</si>
  <si>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</si>
  <si>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</si>
  <si>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</si>
  <si>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</si>
  <si>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</si>
  <si>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</si>
  <si>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</si>
  <si>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</si>
  <si>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</si>
  <si>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</si>
  <si>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</si>
  <si>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</si>
  <si>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</si>
  <si>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</si>
  <si>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</si>
  <si>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</si>
  <si>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</si>
  <si>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</si>
  <si>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</si>
  <si>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</si>
  <si>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</si>
  <si>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</si>
  <si>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</si>
  <si>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</si>
  <si>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</si>
  <si>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</si>
  <si>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</si>
  <si>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</si>
  <si>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</si>
  <si>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</si>
  <si>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</si>
  <si>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</si>
  <si>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</si>
  <si>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</si>
  <si>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</si>
  <si>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</si>
  <si>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</si>
  <si>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</si>
  <si>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</si>
  <si>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</si>
  <si>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</si>
  <si>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</si>
  <si>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</si>
  <si>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</si>
  <si>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</si>
  <si>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</si>
  <si>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</si>
  <si>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</si>
  <si>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</si>
  <si>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</si>
  <si>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</si>
  <si>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</si>
  <si>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</si>
  <si>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</si>
  <si>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</si>
  <si>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</si>
  <si>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</si>
  <si>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</si>
  <si>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</si>
  <si>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</si>
  <si>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</si>
  <si>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</si>
  <si>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</si>
  <si>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</si>
  <si>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</si>
  <si>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</si>
  <si>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</si>
  <si>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</si>
  <si>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</si>
  <si>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</si>
  <si>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</si>
  <si>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</si>
  <si>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</si>
  <si>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</si>
  <si>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</si>
  <si>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</si>
  <si>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</si>
  <si>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</si>
  <si>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</si>
  <si>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</si>
  <si>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</si>
  <si>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PCM-20251101-00000315</t>
  </si>
  <si>
    <t>access not allowed by security, allowed time only from 9 to 5 , site located in NGHA &amp; team waiting access /team at site TS</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</si>
  <si>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</si>
  <si>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</si>
  <si>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</si>
  <si>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</si>
  <si>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</si>
  <si>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</si>
  <si>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</si>
  <si>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</si>
  <si>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</si>
  <si>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PCM-20251101-00000572</t>
  </si>
  <si>
    <t>ETA 75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</si>
  <si>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</si>
  <si>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</si>
  <si>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</si>
  <si>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</si>
  <si>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</si>
  <si>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</si>
  <si>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</si>
  <si>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ETA 30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</si>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</sst>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1" totalsRowShown="0" headerRowDxfId="157" dataDxfId="156" headerRowBorderDxfId="154" tableBorderDxfId="155" totalsRowBorderDxfId="153">
  <autoFilter ref="A1:CJ16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F10" sqref="F10"/>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299.47431990740733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21106</v>
      </c>
      <c r="E3" s="135"/>
      <c r="F3" s="136">
        <v>45962.408402777779</v>
      </c>
      <c r="G3" s="137">
        <f ca="1">IFERROR(NOW()-F3,"")</f>
        <v>1.4343055554491002E-2</v>
      </c>
      <c r="H3" s="136">
        <v>45962.408402777779</v>
      </c>
      <c r="I3" s="134" t="str">
        <f>IFERROR(VLOOKUP(D3,DB!A:F,6,0),"")</f>
        <v>SCECO</v>
      </c>
      <c r="J3" s="134" t="str">
        <f>IFERROR(VLOOKUP(D3,DB!A:G,7,0),"")</f>
        <v>Vandalized</v>
      </c>
      <c r="K3" s="138" t="s">
        <v>39024</v>
      </c>
      <c r="L3" s="139" t="str">
        <f>IFERROR(VLOOKUP(D3,DB!A:I,9,0),"")</f>
        <v>Latis</v>
      </c>
    </row>
    <row r="4" spans="1:15" ht="15" customHeight="1">
      <c r="A4" s="133"/>
      <c r="B4" s="134" t="str">
        <f>IFERROR(VLOOKUP(D4,DB!A:K,11,0),"")</f>
        <v/>
      </c>
      <c r="C4" s="134"/>
      <c r="D4" s="134"/>
      <c r="E4" s="135"/>
      <c r="F4" s="136"/>
      <c r="G4" s="137">
        <f ca="1">IFERROR(NOW()-F4,"")</f>
        <v>45962.422745833333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45962.422745833333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45962.422745833333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45962.422745833333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45962.422745833333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45962.422745833333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45962.422745833333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45962.422745833333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45962.422745833333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45962.422745833333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45962.422745833333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45962.422745833333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45962.422745833333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45962.422745833333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45962.422745833333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45962.422745833333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45962.422745833333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45962.422745833333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45962.422745833333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45962.422745833333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45962.422745833333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45962.422745833333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45962.422745833333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45962.422745833333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45962.422745833333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45962.422745833333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45962.422745833333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45962.422745833333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45962.422745833333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45962.422745833333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45962.422745833333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45962.422745833333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45962.422745833333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45962.422745833333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45962.422745833333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45962.422745833333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45962.422745833333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45962.422745833333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45962.422745833333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45962.422745833333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45962.422745833333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45962.422745833333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45962.422745833333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45962.422745833333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45962.422745833333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45962.422745833333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45962.422745833333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45962.422745833333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45962.422745833333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45962.422745833333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45962.422745833333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45962.422745833333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45962.422745833333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45962.422745833333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45962.422745833333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45962.422745833333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45962.422745833333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45962.422745833333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45962.422745833333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45962.422745833333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45962.422745833333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45962.422745833333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45962.422745833333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45962.422745833333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45962.422745833333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45962.422745833333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45962.422745833333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45962.422745833333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45962.422745833333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45962.422745833333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45962.422745833333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45962.422745833333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45962.422745833333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45962.422745833333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45962.422745833333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45962.422745833333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45962.422745833333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45962.422745833333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45962.422745833333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45962.422745833333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45962.422745833333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45962.422745833333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45962.422745833333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45962.422745833333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45962.422745833333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45962.422745833333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45962.422745833333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45962.422745833333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45962.422745833333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45962.422745833333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45962.422745833333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45962.422745833333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45962.422745833333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45962.422745833333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45962.422745833333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45962.422745833333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45962.422745833333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45962.422745833333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45962.422745833333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45962.422745833333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45962.422745833333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45962.422745833333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45962.422745833333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45962.422745833333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45962.422745833333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45962.422745833333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45962.422745833333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45962.422745833333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45962.422745833333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45962.422745833333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45962.422745833333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45962.422745833333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45962.422745833333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45962.422745833333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45962.422745833333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45962.422745833333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45962.422745833333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45962.422745833333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45962.422745833333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45962.422745833333</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45962.422745833333</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2DA59C10-29DD-4B2E-9CB7-BB8E721D5EAA}"/>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1"/>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137.422907870372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3.6806625000026543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0.204562962964701</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0.18451666666805977</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4</v>
      </c>
      <c r="D7" s="19" t="s">
        <v>19048</v>
      </c>
      <c r="E7" s="114" t="s">
        <v>39021</v>
      </c>
      <c r="F7" s="115">
        <v>45962.277789351851</v>
      </c>
      <c r="G7" s="116">
        <f ca="1">IFERROR(NOW()-F7,"-")</f>
        <v>0.14495648148295004</v>
      </c>
      <c r="H7" s="115">
        <v>45962.245497685188</v>
      </c>
      <c r="I7" s="18" t="str">
        <f>IFERROR(VLOOKUP(D7,DB!A:F,6,0),"")</f>
        <v>SCECO</v>
      </c>
      <c r="J7" s="18" t="str">
        <f>IFERROR(VLOOKUP(D7,DB!A:G,7,0),"")</f>
        <v>Dead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25879</v>
      </c>
      <c r="E8" s="114" t="s">
        <v>39021</v>
      </c>
      <c r="F8" s="115">
        <v>45962.302557870367</v>
      </c>
      <c r="G8" s="116">
        <f ca="1">IFERROR(NOW()-F8,"-")</f>
        <v>0.12018796296615619</v>
      </c>
      <c r="H8" s="115">
        <v>45962.297662037039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2</v>
      </c>
      <c r="D9" s="18" t="s">
        <v>25037</v>
      </c>
      <c r="E9" s="114" t="s">
        <v>39102</v>
      </c>
      <c r="F9" s="115">
        <v>45962.352905092594</v>
      </c>
      <c r="G9" s="116">
        <f ca="1">IFERROR(NOW()-F9,"-")</f>
        <v>6.9840740739891771E-2</v>
      </c>
      <c r="H9" s="115">
        <v>45962.340810185182</v>
      </c>
      <c r="I9" s="18" t="str">
        <f>IFERROR(VLOOKUP(D9,DB!A:F,6,0),"")</f>
        <v>SCECO</v>
      </c>
      <c r="J9" s="18" t="str">
        <f>IFERROR(VLOOKUP(D9,DB!A:G,7,0),"")</f>
        <v>Weak</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45962.422745833333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45962.422745833333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45962.422745833333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45962.422745833333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45962.422745833333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45962.422745833333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45962.422745833333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61"/>
      <c r="B17" s="162" t="str">
        <f>IFERROR(VLOOKUP(D17,DB!A:K,11,0),"")</f>
        <v/>
      </c>
      <c r="C17" s="162"/>
      <c r="D17" s="162"/>
      <c r="E17" s="163"/>
      <c r="F17" s="164"/>
      <c r="G17" s="165">
        <f ca="1">IFERROR(NOW()-F17,"-")</f>
        <v>45962.422745833333</v>
      </c>
      <c r="H17" s="164"/>
      <c r="I17" s="162" t="str">
        <f>IFERROR(VLOOKUP(D17,DB!A:F,6,0),"")</f>
        <v/>
      </c>
      <c r="J17" s="162" t="str">
        <f>IFERROR(VLOOKUP(D17,DB!A:G,7,0),"")</f>
        <v/>
      </c>
      <c r="K17" s="166"/>
      <c r="L17" s="162" t="str">
        <f>IFERROR(VLOOKUP(D17,DB!A:I,9,0),"")</f>
        <v/>
      </c>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7"/>
    </row>
    <row r="18" spans="1:88" ht="31.5" customHeight="1">
      <c r="A18" s="113"/>
      <c r="B18" s="18" t="str">
        <f>IFERROR(VLOOKUP(D18,DB!A:K,11,0),"")</f>
        <v/>
      </c>
      <c r="C18" s="18"/>
      <c r="D18" s="18"/>
      <c r="E18" s="114"/>
      <c r="F18" s="115"/>
      <c r="G18" s="116">
        <f ca="1">IFERROR(NOW()-F18,"-")</f>
        <v>45962.422745833333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45962.422745833333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45962.422745833333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45962.422745833333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45962.422745833333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45962.422745833333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45962.422745833333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45962.422745833333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45962.422745833333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45962.422745833333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45962.422745833333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45962.422745833333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45962.422745833333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45962.422745833333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45962.422745833333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45962.422745833333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45962.422745833333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45962.422745833333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45962.422745833333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45962.422745833333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45962.422745833333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45962.422745833333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45962.422745833333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45962.422745833333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45962.422745833333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45962.422745833333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45962.422745833333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45962.422745833333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45962.422745833333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45962.422745833333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45962.422745833333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45962.422745833333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45962.422745833333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45962.422745833333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45962.422745833333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45962.422745833333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45962.422745833333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45962.422745833333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45962.422745833333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45962.422745833333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45962.422745833333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45962.422745833333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45962.422745833333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45962.422745833333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45962.422745833333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45962.422745833333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45962.422745833333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45962.422745833333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45962.422745833333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45962.422745833333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45962.422745833333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45962.422745833333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45962.422745833333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45962.422745833333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45962.422745833333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45962.422745833333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45962.422745833333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45962.422745833333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45962.422745833333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45962.422745833333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45962.422745833333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45962.422745833333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45962.422745833333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45962.422745833333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45962.422745833333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45962.422745833333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45962.422745833333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45962.422745833333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45962.422745833333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45962.422745833333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45962.422745833333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45962.422745833333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45962.422745833333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45962.422745833333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45962.422745833333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45962.422745833333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45962.422745833333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45962.422745833333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45962.422745833333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45962.422745833333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45962.422745833333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45962.422745833333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45962.422745833333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45962.422745833333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45962.422745833333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45962.422745833333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45962.422745833333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45962.422745833333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45962.422745833333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45962.422745833333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45962.422745833333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45962.422745833333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45962.422745833333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45962.422745833333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45962.422745833333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45962.422745833333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45962.422745833333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45962.422745833333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45962.422745833333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45962.422745833333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45962.422745833333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45962.422745833333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45962.422745833333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45962.422745833333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45962.422745833333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45962.422745833333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45962.422745833333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45962.422745833333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45962.422745833333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45962.422745833333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45962.422745833333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45962.422745833333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45962.422745833333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45962.422745833333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45962.422745833333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45962.422745833333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45962.422745833333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45962.422745833333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45962.422745833333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45962.422745833333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45962.422745833333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45962.422745833333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45962.422745833333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45962.422745833333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45962.422745833333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45962.422745833333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45962.422745833333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45962.422745833333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45962.422745833333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45962.422745833333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45962.422745833333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45962.422745833333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45962.422745833333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45962.422745833333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45962.422745833333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45962.422745833333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45962.422745833333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45962.422745833333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45962.422745833333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45962.422745833333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45962.422745833333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45962.422745833333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45962.422745833333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61"/>
      <c r="B161" s="162" t="str">
        <f>IFERROR(VLOOKUP(D161,DB!A:K,11,0),"")</f>
        <v/>
      </c>
      <c r="C161" s="162"/>
      <c r="D161" s="162"/>
      <c r="E161" s="163"/>
      <c r="F161" s="164"/>
      <c r="G161" s="165">
        <f ca="1">IFERROR(NOW()-F161,"-")</f>
        <v>45962.422745833333</v>
      </c>
      <c r="H161" s="164"/>
      <c r="I161" s="162" t="str">
        <f>IFERROR(VLOOKUP(D161,DB!A:F,6,0),"")</f>
        <v/>
      </c>
      <c r="J161" s="162" t="str">
        <f>IFERROR(VLOOKUP(D161,DB!A:G,7,0),"")</f>
        <v/>
      </c>
      <c r="K161" s="166"/>
      <c r="L161" s="162" t="str">
        <f>IFERROR(VLOOKUP(D161,DB!A:I,9,0),"")</f>
        <v/>
      </c>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c r="BZ161" s="162"/>
      <c r="CA161" s="162"/>
      <c r="CB161" s="162"/>
      <c r="CC161" s="162"/>
      <c r="CD161" s="162"/>
      <c r="CE161" s="162"/>
      <c r="CF161" s="162"/>
      <c r="CG161" s="162"/>
      <c r="CH161" s="162"/>
      <c r="CI161" s="162"/>
      <c r="CJ161" s="167"/>
    </row>
  </sheetData>
  <dataValidations count="2">
    <dataValidation allowBlank="1" showInputMessage="1" showErrorMessage="1" sqref="E1" xr:uid="{4D935161-CDD3-4592-B877-3FB59C99E142}"/>
    <dataValidation type="list" allowBlank="1" showInputMessage="1" showErrorMessage="1" sqref="E3:E16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45962.422745833333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45962.422745833333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45962.422745833333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45962.422745833333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45962.422745833333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45962.422745833333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45962.422745833333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45962.422745833333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45962.422745833333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45962.422745833333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45962.422745833333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45962.422745833333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45962.422745833333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45962.422745833333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45962.422745833333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45962.422745833333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45962.422745833333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45962.422745833333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45962.422745833333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45962.422745833333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45962.422745833333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45962.422745833333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45962.422745833333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45962.422745833333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45962.422745833333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45962.422745833333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45962.422745833333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45962.422745833333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45962.422745833333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45962.422745833333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45962.422745833333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45962.422745833333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45962.422745833333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45962.422745833333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45962.422745833333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45962.422745833333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45962.422745833333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45962.422745833333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45962.422745833333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45962.422745833333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45962.422745833333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45962.422745833333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45962.422745833333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45962.422745833333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45962.422745833333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45962.422745833333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45962.422745833333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45962.422745833333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45962.422745833333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45962.422745833333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45962.422745833333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45962.422745833333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45962.422745833333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45962.422745833333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45962.422745833333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45962.422745833333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45962.422745833333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45962.422745833333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45962.422745833333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45962.422745833333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45962.422745833333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45962.422745833333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45962.422745833333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45962.422745833333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45962.422745833333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45962.422745833333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45962.422745833333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45962.422745833333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45962.422745833333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45962.422745833333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45962.422745833333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45962.422745833333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45962.422745833333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45962.422745833333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45962.422745833333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45962.422745833333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45962.422745833333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45962.422745833333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45962.422745833333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45962.422745833333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45962.422745833333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45962.422745833333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45962.422745833333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45962.422745833333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45962.422745833333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45962.422745833333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45962.422745833333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45962.422745833333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45962.422745833333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45962.422745833333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45962.422745833333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45962.422745833333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45962.422745833333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45962.422745833333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45962.422745833333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45962.422745833333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45962.422745833333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45962.422745833333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45962.422745833333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45962.422745833333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45962.422745833333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45962.422745833333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45962.422745833333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45962.422745833333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45962.422745833333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45962.422745833333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45962.422745833333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45962.422745833333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45962.422745833333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45962.422745833333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45962.422745833333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45962.422745833333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45962.422745833333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45962.422745833333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45962.422745833333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45962.422745833333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45962.422745833333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45962.422745833333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45962.422745833333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45962.422745833333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45962.422745833333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45962.422745833333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45962.422745833333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45962.422745833333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45962.422745833333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45962.422745833333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45962.422745833333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45962.422745833333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45962.422745833333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45962.422745833333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45962.422745833333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45962.422745833333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45962.422745833333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45962.422745833333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45962.422745833333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45962.422745833333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45962.422745833333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45962.422745833333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45962.422745833333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45962.422745833333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45962.422745833333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45962.422745833333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45962.422745833333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45962.422745833333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45962.422745833333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45962.422745833333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45962.422745833333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45962.422745833333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45962.422745833333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45962.422745833333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45962.422745833333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45962.422745833333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45962.422745833333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45962.422745833333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45962.422745833333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45962.422745833333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45962.422745833333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45962.422745833333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45962.422745833333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45962.422745833333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45962.422745833333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45962.422745833333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45962.422745833333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45962.422745833333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45962.422745833333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45962.422745833333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45962.422745833333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45962.422745833333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45962.422745833333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45962.422745833333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45962.422745833333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45962.422745833333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45962.422745833333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45962.422745833333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45962.422745833333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45962.422745833333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45962.422745833333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45962.422745833333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45962.422745833333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45962.422745833333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45962.422745833333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45962.422745833333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45962.422745833333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45962.422745833333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45962.422745833333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45962.422745833333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45962.422745833333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45962.422745833333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45962.422745833333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45962.422745833333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45962.422745833333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45962.422745833333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45962.422745833333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45962.422745833333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45962.422745833333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45962.422745833333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45962.422745833333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45962.422745833333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45962.422745833333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45962.422745833333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45962.422745833333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45962.422745833333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45962.422745833333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45962.422745833333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45962.422745833333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45962.422745833333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45962.422745833333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45962.422745833333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45962.422745833333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45962.422745833333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45962.422745833333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45962.422745833333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45962.422745833333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45962.422745833333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45962.422745833333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45962.422745833333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45962.422745833333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45962.422745833333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45962.422745833333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45962.422745833333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45962.422745833333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45962.422745833333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45962.422745833333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45962.422745833333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45962.422745833333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45962.422745833333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45962.422745833333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45962.422745833333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45962.422745833333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45962.422745833333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45962.422745833333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45962.422745833333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45962.422745833333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45962.422745833333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45962.422745833333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45962.422745833333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45962.422745833333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45962.422745833333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45962.422745833333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45962.422745833333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45962.422745833333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45962.422745833333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45962.422745833333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45962.422745833333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45962.422745833333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45962.422745833333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45962.422745833333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45962.422745833333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45962.422745833333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45962.422745833333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45962.422745833333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45962.422745833333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45962.422745833333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45962.422745833333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45962.422745833333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45962.422745833333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45962.422745833333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45962.422745833333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45962.422745833333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45962.422745833333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45962.422745833333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45962.422745833333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45962.422745833333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45962.422745833333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45962.422745833333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45962.422745833333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45962.422745833333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45962.422745833333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45962.422745833333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45962.422745833333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45962.422745833333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45962.422745833333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45962.422745833333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45962.422745833333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45962.422745833333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45962.422745833333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45962.422745833333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45962.422745833333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45962.422745833333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45962.422745833333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45962.422745833333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45962.422745833333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45962.422745833333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45962.422745833333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45962.422745833333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45962.422745833333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45962.422745833333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45962.422745833333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45962.422745833333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45962.422745833333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45962.422745833333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45962.422745833333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45962.422745833333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45962.422745833333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45962.422745833333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45962.422745833333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45962.422745833333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45962.422745833333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45962.422745833333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45962.422745833333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45962.422745833333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45962.422745833333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45962.422745833333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45962.422745833333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45962.422745833333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45962.422745833333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45962.422745833333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45962.422745833333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45962.422745833333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45962.422745833333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45962.422745833333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45962.422745833333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45962.422745833333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45962.422745833333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45962.422745833333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45962.422745833333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45962.422745833333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45962.422745833333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45962.422745833333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45962.422745833333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45962.422745833333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45962.422745833333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45962.422745833333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45962.422745833333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45962.422745833333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45962.422745833333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45962.422745833333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45962.422745833333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45962.422745833333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45962.422745833333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45962.422745833333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45962.422745833333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45962.422745833333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45962.422745833333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45962.422745833333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45962.422745833333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45962.422745833333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45962.422745833333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45962.422745833333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45962.422745833333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45962.422745833333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45962.422745833333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45962.422745833333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45962.422745833333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45962.422745833333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45962.422745833333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45962.422745833333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45962.422745833333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45962.422745833333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45962.422745833333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45962.422745833333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45962.422745833333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45962.422745833333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45962.422745833333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45962.422745833333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45962.422745833333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45962.422745833333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45962.422745833333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45962.422745833333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45962.422745833333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45962.422745833333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45962.422745833333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45962.422745833333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45962.422745833333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45962.422745833333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45962.422745833333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45962.422745833333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45962.422745833333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45962.422745833333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45962.422745833333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45962.422745833333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45962.422745833333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45962.422745833333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45962.422745833333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45962.422745833333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45962.422745833333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45962.422745833333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45962.422745833333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45962.422745833333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45962.422745833333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45962.422745833333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45962.422745833333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45962.422745833333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45962.422745833333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45962.422745833333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45962.422745833333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45962.422745833333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45962.422745833333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45962.422745833333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45962.422745833333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45962.422745833333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45962.422745833333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45962.422745833333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45962.422745833333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45962.422745833333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45962.422745833333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45962.422745833333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45962.422745833333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45962.422745833333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45962.422745833333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45962.422745833333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45962.422745833333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45962.422745833333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45962.422745833333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45962.422745833333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45962.422745833333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45962.422745833333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45962.422745833333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45962.422745833333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45962.422745833333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45962.422745833333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45962.422745833333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45962.422745833333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45962.422745833333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45962.422745833333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45962.422745833333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45962.422745833333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45962.422745833333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45962.422745833333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45962.422745833333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45962.422745833333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45962.422745833333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45962.422745833333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45962.422745833333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45962.422745833333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45962.422745833333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45962.422745833333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45962.422745833333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45962.422745833333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45962.422745833333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45962.422745833333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45962.422745833333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45962.422745833333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45962.422745833333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45962.422745833333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45962.422745833333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45962.422745833333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45962.422745833333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45962.422745833333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45962.422745833333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45962.422745833333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45962.422745833333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45962.422745833333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45962.422745833333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45962.422745833333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45962.422745833333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45962.422745833333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45962.422745833333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45962.422745833333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45962.422745833333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45962.422745833333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45962.422745833333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45962.422745833333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45962.422745833333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45962.422745833333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45962.422745833333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45962.422745833333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45962.422745833333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45962.422745833333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45962.422745833333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45962.422745833333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45962.422745833333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45962.422745833333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45962.422745833333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45962.422745833333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45962.422745833333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45962.422745833333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45962.422745833333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45962.422745833333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45962.422745833333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45962.422745833333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45962.422745833333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45962.422745833333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45962.422745833333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45962.422745833333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45962.422745833333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45962.422745833333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45962.422745833333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45962.422745833333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45962.422745833333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45962.422745833333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45962.422745833333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45962.422745833333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45962.422745833333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45962.422745833333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45962.422745833333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45962.422745833333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45962.422745833333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45962.422745833333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45962.422745833333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45962.422745833333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45962.422745833333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45962.422745833333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45962.422745833333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45962.422745833333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45962.422745833333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45962.422745833333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45962.422745833333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45962.422745833333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45962.422745833333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45962.422745833333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45962.422745833333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45962.422745833333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45962.422745833333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45962.422745833333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45962.422745833333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45962.422745833333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45962.422745833333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45962.422745833333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45962.422745833333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45962.422745833333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45962.422745833333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45962.422745833333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45962.422745833333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45962.422745833333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45962.422745833333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45962.422745833333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45962.422745833333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45962.422745833333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45962.422745833333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45962.422745833333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45962.422745833333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45962.422745833333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45962.422745833333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45962.422745833333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45962.422745833333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45962.422745833333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45962.422745833333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45962.422745833333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45962.422745833333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45962.422745833333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45962.422745833333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45962.422745833333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45962.422745833333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45962.422745833333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45962.422745833333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45962.422745833333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45962.422745833333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45962.422745833333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45962.422745833333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45962.422745833333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45962.422745833333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45962.422745833333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45962.422745833333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45962.422745833333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45962.422745833333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45962.422745833333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45962.422745833333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45962.422745833333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45962.422745833333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45962.422745833333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45962.422745833333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45962.422745833333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45962.422745833333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45962.422745833333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45962.422745833333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45962.422745833333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45962.422745833333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45962.422745833333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45962.422745833333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45962.422745833333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45962.422745833333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45962.422745833333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45962.422745833333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45962.422745833333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45962.422745833333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45962.422745833333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45962.422745833333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45962.422745833333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45962.422745833333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45962.422745833333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45962.422745833333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45962.422745833333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45962.422745833333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45962.422745833333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45962.422745833333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45962.422745833333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45962.422745833333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45962.422745833333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45962.422745833333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45962.422745833333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45962.422745833333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45962.422745833333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45962.422745833333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45962.422745833333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45962.422745833333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45962.422745833333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45962.422745833333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45962.422745833333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45962.422745833333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45962.422745833333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45962.422745833333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45962.422745833333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45962.422745833333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45962.422745833333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45962.422745833333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45962.422745833333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45962.422745833333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45962.422745833333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45962.422745833333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45962.422745833333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45962.422745833333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45962.422745833333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45962.422745833333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45962.422745833333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45962.422745833333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45962.422745833333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45962.422745833333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45962.422745833333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45962.422745833333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45962.422745833333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45962.422745833333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45962.422745833333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45962.422745833333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45962.422745833333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45962.422745833333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45962.422745833333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45962.422745833333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45962.422745833333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45962.422745833333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45962.422745833333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45962.422745833333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45962.422745833333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45962.422745833333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45962.422745833333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45962.422745833333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45962.422745833333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45962.422745833333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45962.422745833333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45962.422745833333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45962.422745833333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45962.422745833333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45962.422745833333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45962.422745833333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45962.422745833333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45962.422745833333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45962.422745833333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45962.422745833333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45962.422745833333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45962.422745833333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45962.422745833333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45962.422745833333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45962.422745833333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45962.422745833333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45962.422745833333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45962.422745833333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45962.422745833333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45962.422745833333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45962.422745833333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45962.422745833333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45962.422745833333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45962.422745833333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45962.422745833333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45962.422745833333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45962.422745833333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45962.422745833333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45962.422745833333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45962.422745833333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45962.422745833333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45962.422745833333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45962.422745833333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45962.422745833333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45962.422745833333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45962.422745833333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45962.422745833333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45962.422745833333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45962.422745833333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45962.422745833333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45962.422745833333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45962.422745833333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45962.422745833333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45962.422745833333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45962.422745833333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45962.422745833333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45962.422745833333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45962.422745833333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45962.422745833333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45962.422745833333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45962.422745833333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45962.422745833333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45962.422745833333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45962.422745833333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45962.422745833333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45962.422745833333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45962.422745833333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45962.422745833333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45962.422745833333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45962.422745833333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45962.422745833333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45962.422745833333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45962.422745833333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45962.422745833333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45962.422745833333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45962.422745833333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45962.422745833333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45962.422745833333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45962.422745833333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45962.422745833333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45962.422745833333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45962.422745833333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45962.422745833333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45962.422745833333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45962.422745833333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45962.422745833333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45962.422745833333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45962.422745833333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45962.422745833333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45962.422745833333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45962.422745833333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45962.422745833333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45962.422745833333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45962.422745833333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45962.422745833333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45962.422745833333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45962.422745833333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45962.422745833333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45962.422745833333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45962.422745833333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45962.422745833333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45962.422745833333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45962.422745833333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45962.422745833333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45962.422745833333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45962.422745833333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45962.422745833333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45962.422745833333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45962.422745833333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45962.422745833333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45962.422745833333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45962.422745833333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45962.422745833333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45962.422745833333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45962.422745833333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45962.422745833333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45962.422745833333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45962.422745833333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45962.422745833333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45962.422745833333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45962.422745833333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45962.422745833333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45962.422745833333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45962.422745833333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45962.422745833333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45962.422745833333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45962.422745833333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45962.422745833333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45962.422745833333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45962.422745833333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45962.422745833333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45962.422745833333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45962.422745833333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45962.422745833333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45962.422745833333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45962.422745833333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45962.422745833333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45962.422745833333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45962.422745833333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45962.422745833333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45962.422745833333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45962.422745833333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45962.422745833333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45962.422745833333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45962.422745833333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45962.422745833333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45962.422745833333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45962.422745833333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45962.422745833333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45962.422745833333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45962.422745833333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45962.422745833333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45962.422745833333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45962.422745833333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45962.422745833333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45962.422745833333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45962.422745833333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45962.422745833333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45962.422745833333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45962.422745833333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45962.422745833333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45962.422745833333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45962.422745833333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45962.422745833333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45962.422745833333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45962.422745833333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45962.422745833333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45962.422745833333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45962.422745833333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45962.422745833333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45962.422745833333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45962.422745833333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45962.422745833333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45962.422745833333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45962.422745833333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45962.422745833333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45962.422745833333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45962.422745833333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45962.422745833333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45962.422745833333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45962.422745833333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45962.422745833333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45962.422745833333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45962.422745833333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45962.422745833333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45962.422745833333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45962.422745833333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45962.422745833333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45962.422745833333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45962.422745833333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45962.422745833333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45962.422745833333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45962.422745833333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45962.422745833333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45962.422745833333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45962.422745833333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45962.422745833333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45962.422745833333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45962.422745833333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45962.422745833333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45962.422745833333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45962.422745833333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45962.422745833333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45962.422745833333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45962.422745833333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45962.422745833333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45962.422745833333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45962.422745833333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45962.422745833333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45962.422745833333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45962.422745833333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45962.422745833333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45962.422745833333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45962.422745833333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45962.422745833333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45962.422745833333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45962.422745833333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45962.422745833333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45962.422745833333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45962.422745833333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45962.422745833333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45962.422745833333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45962.422745833333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45962.422745833333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45962.422745833333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45962.422745833333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45962.422745833333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45962.422745833333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45962.422745833333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45962.422745833333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45962.422745833333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45962.422745833333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45962.422745833333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45962.422745833333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45962.422745833333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45962.422745833333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45962.422745833333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45962.422745833333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45962.422745833333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45962.422745833333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45962.422745833333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45962.422745833333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45962.422745833333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45962.422745833333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45962.422745833333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45962.422745833333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45962.422745833333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45962.422745833333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45962.422745833333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45962.422745833333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45962.422745833333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45962.422745833333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45962.422745833333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45962.422745833333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45962.422745833333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45962.422745833333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45962.422745833333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45962.422745833333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45962.422745833333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45962.422745833333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45962.422745833333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45962.422745833333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45962.422745833333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45962.422745833333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45962.422745833333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45962.422745833333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45962.422745833333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45962.422745833333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45962.422745833333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45962.422745833333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45962.422745833333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45962.422745833333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45962.422745833333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45962.422745833333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45962.422745833333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45962.422745833333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45962.422745833333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45962.422745833333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45962.422745833333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45962.422745833333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45962.422745833333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45962.422745833333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45962.422745833333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45962.422745833333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45962.422745833333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45962.422745833333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45962.422745833333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45962.422745833333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45962.422745833333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45962.422745833333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45962.422745833333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45962.422745833333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45962.422745833333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45962.422745833333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45962.422745833333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45962.422745833333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45962.422745833333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45962.422745833333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45962.422745833333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45962.422745833333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45962.422745833333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45962.422745833333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45962.422745833333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45962.422745833333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45962.422745833333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45962.422745833333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45962.422745833333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45962.422745833333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45962.422745833333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45962.422745833333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45962.422745833333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45962.422745833333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45962.422745833333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45962.422745833333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45962.422745833333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45962.422745833333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45962.422745833333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45962.422745833333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45962.422745833333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45962.422745833333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45962.422745833333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45962.422745833333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45962.422745833333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45962.422745833333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45962.422745833333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45962.422745833333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45962.422745833333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45962.422745833333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45962.422745833333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45962.422745833333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45962.422745833333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45962.422745833333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45962.422745833333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45962.422745833333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45962.422745833333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45962.422745833333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45962.422745833333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45962.422745833333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45962.422745833333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45962.422745833333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45962.422745833333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45962.422745833333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45962.422745833333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45962.422745833333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45962.422745833333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45962.422745833333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45962.422745833333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45962.422745833333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45962.422745833333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45962.422745833333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45962.422745833333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45962.422745833333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45962.422745833333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45962.422745833333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45962.422745833333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45962.422745833333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45962.422745833333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45962.422745833333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45962.422745833333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45962.422745833333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45962.422745833333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45962.422745833333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45962.422745833333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45962.422745833333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45962.422745833333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45962.422745833333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45962.422745833333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45962.422745833333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45962.422745833333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45962.422745833333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45962.422745833333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45962.422745833333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45962.422745833333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45962.422745833333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45962.422745833333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45962.422745833333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45962.422745833333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45962.422745833333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45962.422745833333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45962.422745833333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45962.422745833333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45962.422745833333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45962.422745833333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45962.422745833333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45962.422745833333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45962.422745833333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45962.422745833333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45962.422745833333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45962.422745833333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45962.422745833333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45962.422745833333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45962.422745833333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45962.422745833333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45962.422745833333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45962.422745833333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45962.422745833333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45962.422745833333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45962.422745833333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45962.422745833333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45962.422745833333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45962.422745833333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45962.422745833333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45962.422745833333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45962.422745833333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45962.422745833333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45962.422745833333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45962.422745833333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45962.422745833333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45962.422745833333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45962.422745833333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45962.422745833333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45962.422745833333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45962.422745833333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45962.422745833333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45962.422745833333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45962.422745833333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45962.422745833333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45962.422745833333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45962.422745833333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45962.422745833333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45962.422745833333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45962.422745833333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45962.422745833333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45962.422745833333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45962.422745833333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45962.422745833333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45962.422745833333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45962.422745833333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45962.422745833333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45962.422745833333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45962.422745833333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45962.422745833333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45962.422745833333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45962.422745833333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45962.422745833333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45962.422745833333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45962.422745833333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45962.422745833333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45962.422745833333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45962.422745833333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45962.422745833333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45962.422745833333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45962.422745833333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45962.422745833333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45962.422745833333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45962.422745833333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45962.422745833333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45962.422745833333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45962.422745833333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45962.422745833333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45962.422745833333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45962.422745833333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45962.422745833333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45962.422745833333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45962.422745833333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45962.422745833333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45962.422745833333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45962.422745833333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45962.422745833333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45962.422745833333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45962.422745833333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45962.422745833333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45962.422745833333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45962.422745833333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45962.422745833333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45962.422745833333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45962.422745833333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45962.422745833333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45962.422745833333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45962.422745833333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45962.422745833333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45962.422745833333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45962.422745833333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39118</v>
      </c>
      <c r="B2" s="94" t="str">
        <f>IFERROR(VLOOKUP(D2,DB!A:K,11,0),"")</f>
        <v>R4</v>
      </c>
      <c r="C2" s="97">
        <v>1</v>
      </c>
      <c r="D2" s="94" t="s">
        <v>35092</v>
      </c>
      <c r="E2" s="98" t="s">
        <v>39021</v>
      </c>
      <c r="F2" s="99">
        <v>45703.480717592596</v>
      </c>
      <c r="G2" s="100">
        <f ca="1">IFERROR(NOW()-F2,"")</f>
        <v>258.94202824073727</v>
      </c>
      <c r="H2" s="99">
        <v>45703.474768518521</v>
      </c>
      <c r="I2" s="99" t="str">
        <f>IFERROR(VLOOKUP(D2,DB!A:F,6,0),"")</f>
        <v>SCECO</v>
      </c>
      <c r="J2" s="99" t="str">
        <f>IFERROR(VLOOKUP(D2,DB!A:G,7,0),"")</f>
        <v>Dead</v>
      </c>
      <c r="K2" s="101" t="s">
        <v>39119</v>
      </c>
      <c r="L2" s="94" t="str">
        <f>IFERROR(VLOOKUP(D2,DB!A:I,9,0),"")</f>
        <v>Latis</v>
      </c>
    </row>
    <row r="3" spans="1:16" ht="26.25" customHeight="1">
      <c r="A3" s="169" t="s">
        <v>39120</v>
      </c>
      <c r="B3" s="119" t="str">
        <f>IFERROR(VLOOKUP(D3,DB!A:K,11,0),"")</f>
        <v>R4</v>
      </c>
      <c r="C3" s="120">
        <v>1</v>
      </c>
      <c r="D3" s="94" t="s">
        <v>28974</v>
      </c>
      <c r="E3" s="98" t="s">
        <v>39021</v>
      </c>
      <c r="F3" s="123">
        <v>45960.96875</v>
      </c>
      <c r="G3" s="124">
        <f ca="1">IFERROR(NOW()-F3,"")</f>
        <v>1.4539958333334653</v>
      </c>
      <c r="H3" s="123">
        <v>45960.963101851848</v>
      </c>
      <c r="I3" s="119" t="str">
        <f>IFERROR(VLOOKUP(D3,DB!A:F,6,0),"")</f>
        <v>SCECO</v>
      </c>
      <c r="J3" s="119" t="str">
        <f>IFERROR(VLOOKUP(D3,DB!A:G,7,0),"")</f>
        <v>Weak</v>
      </c>
      <c r="K3" s="125" t="s">
        <v>39121</v>
      </c>
      <c r="L3" s="121" t="str">
        <f>IFERROR(VLOOKUP(D3,DB!A:I,9,0),"")</f>
        <v>Latis</v>
      </c>
    </row>
    <row r="4" spans="1:16" ht="15" customHeight="1">
      <c r="A4" s="119" t="s">
        <v>39122</v>
      </c>
      <c r="B4" s="119" t="str">
        <f>IFERROR(VLOOKUP(D4,DB!A:K,11,0),"")</f>
        <v>R4</v>
      </c>
      <c r="C4" s="120">
        <v>2</v>
      </c>
      <c r="D4" s="94" t="s">
        <v>36782</v>
      </c>
      <c r="E4" s="98" t="s">
        <v>39021</v>
      </c>
      <c r="F4" s="123">
        <v>45962.376261574071</v>
      </c>
      <c r="G4" s="124">
        <f ca="1">IFERROR(NOW()-F4,"")</f>
        <v>4.6484259262797423E-2</v>
      </c>
      <c r="H4" s="123">
        <v>45962.352060185185</v>
      </c>
      <c r="I4" s="119" t="str">
        <f>IFERROR(VLOOKUP(D4,DB!A:F,6,0),"")</f>
        <v>Generator-SG</v>
      </c>
      <c r="J4" s="119" t="str">
        <f>IFERROR(VLOOKUP(D4,DB!A:G,7,0),"")</f>
        <v>Dead</v>
      </c>
      <c r="K4" s="125" t="s">
        <v>39123</v>
      </c>
      <c r="L4" s="121" t="str">
        <f>IFERROR(VLOOKUP(D4,DB!A:I,9,0),"")</f>
        <v>Latis</v>
      </c>
    </row>
    <row r="5" spans="1:16" ht="15" customHeight="1">
      <c r="A5" s="119" t="s">
        <v>39124</v>
      </c>
      <c r="B5" s="119" t="str">
        <f>IFERROR(VLOOKUP(D5,DB!A:K,11,0),"")</f>
        <v>R4</v>
      </c>
      <c r="C5" s="120">
        <v>1</v>
      </c>
      <c r="D5" s="121" t="s">
        <v>37756</v>
      </c>
      <c r="E5" s="98" t="s">
        <v>39021</v>
      </c>
      <c r="F5" s="123">
        <v>45962.418055555558</v>
      </c>
      <c r="G5" s="124">
        <f ca="1">IFERROR(NOW()-F5,"")</f>
        <v>4.6902777758077718E-3</v>
      </c>
      <c r="H5" s="99">
        <v>45962.388888888891</v>
      </c>
      <c r="I5" s="119" t="str">
        <f>IFERROR(VLOOKUP(D5,DB!A:F,6,0),"")</f>
        <v>SCECO</v>
      </c>
      <c r="J5" s="119" t="str">
        <f>IFERROR(VLOOKUP(D5,DB!A:G,7,0),"")</f>
        <v>Vandalized</v>
      </c>
      <c r="K5" s="125" t="s">
        <v>39125</v>
      </c>
      <c r="L5" s="121" t="str">
        <f>IFERROR(VLOOKUP(D5,DB!A:I,9,0),"")</f>
        <v>Latis</v>
      </c>
    </row>
    <row r="6" spans="1:16" ht="15" customHeight="1">
      <c r="A6" s="119"/>
      <c r="B6" s="119" t="str">
        <f>IFERROR(VLOOKUP(D6,DB!A:K,11,0),"")</f>
        <v/>
      </c>
      <c r="C6" s="120"/>
      <c r="D6" s="121"/>
      <c r="E6" s="98"/>
      <c r="F6" s="123"/>
      <c r="G6" s="124">
        <f ca="1">IFERROR(NOW()-F6,"")</f>
        <v>45962.422745833333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45962.422745833333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45962.422745833333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45962.422745833333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45962.422745833333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45962.422745833333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45962.422745833333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45962.422745833333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45962.422745833333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45962.422745833333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45962.422745833333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45962.422745833333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45962.422745833333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45962.422745833333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45962.422745833333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45962.422745833333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45962.422745833333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45962.422745833333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45962.422745833333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45962.422745833333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45962.422745833333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45962.422745833333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45962.422745833333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45962.422745833333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45962.422745833333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45962.422745833333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45962.422745833333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45962.422745833333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45962.422745833333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45962.422745833333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45962.422745833333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45962.422745833333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45962.422745833333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45962.422745833333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45962.422745833333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45962.422745833333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45962.422745833333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45962.422745833333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45962.422745833333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45962.422745833333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45962.422745833333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45962.422745833333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45962.422745833333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45962.422745833333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45962.422745833333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45962.422745833333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45962.422745833333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45962.422745833333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45962.422745833333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45962.422745833333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45962.422745833333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45962.422745833333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45962.422745833333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45962.422745833333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45962.422745833333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45962.422745833333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45962.422745833333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45962.422745833333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45962.422745833333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45962.422745833333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45962.422745833333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45962.422745833333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45962.422745833333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45962.422745833333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45962.422745833333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45962.422745833333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45962.422745833333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45962.422745833333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45962.422745833333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45962.422745833333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45962.422745833333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45962.422745833333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45962.422745833333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45962.422745833333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45962.422745833333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45962.422745833333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45962.422745833333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45962.422745833333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45962.422745833333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45962.422745833333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45962.422745833333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45962.422745833333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45962.422745833333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45962.422745833333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45962.422745833333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45962.422745833333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45962.422745833333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45962.422745833333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45962.422745833333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45962.422745833333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45962.422745833333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45962.422745833333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45962.422745833333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45962.422745833333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45962.422745833333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45962.422745833333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45962.422745833333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45962.422745833333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45962.422745833333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45962.422745833333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45962.422745833333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45962.422745833333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45962.422745833333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45962.422745833333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45962.422745833333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45962.422745833333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45962.422745833333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45962.422745833333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45962.422745833333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45962.422745833333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45962.422745833333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45962.422745833333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45962.422745833333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45962.422745833333</v>
      </c>
      <c r="H119" s="123"/>
      <c r="I119" s="119" t="str">
        <f>IFERROR(VLOOKUP(D119,DB!A:F,6,0),"")</f>
        <v/>
      </c>
      <c r="J119" s="119" t="str">
        <f>IFERROR(VLOOKUP(D119,DB!A:G,7,0),"")</f>
        <v/>
      </c>
      <c r="K119" s="125"/>
      <c r="L119" s="121" t="str">
        <f>IFERROR(VLOOKUP(D119,DB!A:I,9,0),"")</f>
        <v/>
      </c>
    </row>
    <row r="120" spans="1:12" ht="15" customHeight="1">
      <c r="A120" s="126"/>
      <c r="B120" s="126" t="str">
        <f>IFERROR(VLOOKUP(D120,DB!A:K,11,0),"")</f>
        <v/>
      </c>
      <c r="C120" s="127"/>
      <c r="D120" s="128"/>
      <c r="E120" s="129"/>
      <c r="F120" s="130"/>
      <c r="G120" s="131">
        <f ca="1">IFERROR(NOW()-F120,"")</f>
        <v>45962.422745833333</v>
      </c>
      <c r="H120" s="130"/>
      <c r="I120" s="126" t="str">
        <f>IFERROR(VLOOKUP(D120,DB!A:F,6,0),"")</f>
        <v/>
      </c>
      <c r="J120" s="126" t="str">
        <f>IFERROR(VLOOKUP(D120,DB!A:G,7,0),"")</f>
        <v/>
      </c>
      <c r="K120" s="132"/>
      <c r="L120" s="128"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70.590685648145154</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39102</v>
      </c>
      <c r="F3" s="38">
        <v>45926.188877314817</v>
      </c>
      <c r="G3" s="144">
        <f t="shared" ref="G3" ca="1" si="0">IFERROR(NOW()-F3,"")</f>
        <v>36.233868518516829</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39102</v>
      </c>
      <c r="F4" s="153">
        <v>45948.661111111112</v>
      </c>
      <c r="G4" s="154">
        <f ca="1">IFERROR(NOW()-F4,"")</f>
        <v>13.761634722221061</v>
      </c>
      <c r="H4" s="153">
        <v>45948.661111111112</v>
      </c>
      <c r="I4" s="152" t="str">
        <f>IFERROR(VLOOKUP(D4,DB!A:F,6,0),"")</f>
        <v>SCECO</v>
      </c>
      <c r="J4" s="152" t="str">
        <f>IFERROR(VLOOKUP(D4,DB!A:G,7,0),"")</f>
        <v>Dead</v>
      </c>
      <c r="K4" s="152" t="s">
        <v>39131</v>
      </c>
      <c r="L4" s="152" t="str">
        <f>IFERROR(VLOOKUP(D4,DB!A:I,9,0),"")</f>
        <v>Latis</v>
      </c>
    </row>
    <row r="5" spans="1:13" ht="15">
      <c r="A5" s="152"/>
      <c r="B5" s="152" t="str">
        <f>IFERROR(VLOOKUP(D5,DB!A:K,11,0),"")</f>
        <v/>
      </c>
      <c r="C5" s="152"/>
      <c r="D5" s="152"/>
      <c r="E5" s="152"/>
      <c r="F5" s="153"/>
      <c r="G5" s="154">
        <f ca="1">IFERROR(NOW()-F5,"")</f>
        <v>45962.422745833333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45962.422745833333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45962.422745833333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45962.422745833333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45962.422745833333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45962.422745833333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45962.422745833333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45962.422745833333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45962.422745833333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45962.422745833333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45962.422745833333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45962.422745833333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45962.422745833333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45962.422745833333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45962.422745833333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45962.422745833333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45962.422745833333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45962.422745833333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45962.422745833333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45962.422745833333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45962.422745833333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45962.422745833333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45962.422745833333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45962.422745833333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45962.422745833333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45962.422745833333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45962.422745833333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45962.422745833333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45962.422745833333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45962.422745833333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45962.422745833333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45962.422745833333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45962.422745833333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45962.422745833333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45962.422745833333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45962.422745833333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45962.422745833333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45962.422745833333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45962.422745833333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45962.422745833333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45962.422745833333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45962.422745833333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45962.422745833333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45962.422745833333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45962.422745833333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45962.422745833333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45962.422745833333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45962.422745833333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45962.422745833333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45962.422745833333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45962.422745833333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45962.422745833333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45962.422745833333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45962.422745833333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45962.422745833333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45962.422745833333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45962.422745833333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45962.422745833333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45962.422745833333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45962.422745833333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45962.422745833333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45962.422745833333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45962.422745833333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45962.422745833333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45962.422745833333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45962.422745833333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45962.422745833333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45962.422745833333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45962.422745833333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45962.422745833333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45962.422745833333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45962.422745833333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45962.422745833333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45962.422745833333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45962.422745833333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45962.422745833333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45962.422745833333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45962.422745833333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45962.422745833333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45962.422745833333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45962.422745833333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45962.422745833333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45962.422745833333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45962.422745833333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45962.422745833333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45962.422745833333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45962.422745833333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45962.422745833333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45962.422745833333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45962.422745833333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45962.422745833333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45962.422745833333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45962.422745833333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45962.422745833333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45962.422745833333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45962.422745833333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45962.422745833333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45962.422745833333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45962.422745833333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45962.422745833333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45962.422745833333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45962.422745833333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45962.422745833333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45962.422745833333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45962.422745833333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45962.422745833333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45962.422745833333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45962.422745833333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45962.422745833333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45962.422745833333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45962.422745833333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45962.422745833333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45962.422745833333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45962.422745833333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45962.422745833333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45962.422745833333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45962.422745833333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45962.422745833333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45962.422745833333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45962.422745833333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45962.422745833333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45962.422745833333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45962.422745833333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45962.422745833333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45962.422745833333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45962.422745833333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45962.422745833333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45962.422745833333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45962.422745833333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45962.422745833333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45962.422745833333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45962.422745833333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45962.422745833333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45962.422745833333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45962.422745833333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45962.422745833333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45962.422745833333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45962.422745833333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45962.422745833333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45962.422745833333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45962.422745833333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45962.422745833333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45962.422745833333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45962.422745833333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45962.422745833333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45962.422745833333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45962.422745833333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45962.422745833333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45962.422745833333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45962.422745833333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45962.422745833333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45962.422745833333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45962.422745833333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45962.422745833333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45962.422745833333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45962.422745833333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45962.422745833333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45962.422745833333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45962.422745833333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45962.422745833333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45962.422745833333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45962.422745833333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45962.422745833333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45962.422745833333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45962.422745833333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45962.422745833333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45962.422745833333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45962.422745833333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45962.422745833333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45962.422745833333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45962.422745833333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45962.422745833333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45962.422745833333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45962.422745833333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45962.422745833333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45962.422745833333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45962.422745833333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45962.422745833333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45962.422745833333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45962.422745833333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45962.422745833333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45962.422745833333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45962.422745833333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45962.422745833333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45962.422745833333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45962.422745833333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45962.422745833333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45962.422745833333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45962.422745833333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45962.422745833333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45962.422745833333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45962.422745833333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45962.422745833333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45962.422745833333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45962.422745833333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45962.422745833333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45962.422745833333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45962.422745833333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45962.422745833333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45962.422745833333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45962.422745833333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45962.422745833333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45962.422745833333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45962.422745833333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45962.422745833333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45962.422745833333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45962.422745833333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45962.422745833333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45962.422745833333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45962.422745833333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45962.422745833333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45962.422745833333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45962.422745833333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45962.422745833333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45962.422745833333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45962.422745833333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45962.422745833333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45962.422745833333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45962.422745833333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45962.422745833333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45962.422745833333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45962.422745833333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45962.422745833333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45962.422745833333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45962.422745833333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45962.422745833333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45962.422745833333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45962.422745833333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45962.422745833333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45962.422745833333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45962.422745833333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45962.422745833333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45962.422745833333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45962.422745833333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45962.422745833333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45962.422745833333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45962.422745833333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45962.422745833333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45962.422745833333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45962.422745833333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45962.422745833333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45962.422745833333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45962.422745833333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45962.422745833333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45962.422745833333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45962.422745833333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45962.422745833333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45962.422745833333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45962.422745833333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45962.422745833333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45962.422745833333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45962.422745833333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45962.422745833333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45962.422745833333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45962.422745833333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45962.422745833333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45962.422745833333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45962.422745833333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45962.422745833333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45962.422745833333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45962.422745833333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45962.422745833333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45962.422745833333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45962.422745833333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45962.422745833333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45962.422745833333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45962.422745833333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45962.422745833333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45962.422745833333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45962.422745833333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45962.422745833333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45962.422745833333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45962.422745833333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45962.422745833333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45962.422745833333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45962.422745833333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45962.422745833333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45962.422745833333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45962.422745833333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45962.422745833333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45962.422745833333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45962.422745833333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45962.422745833333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45962.422745833333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45962.422745833333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45962.422745833333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45962.422745833333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45962.422745833333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45962.422745833333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45962.422745833333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45962.422745833333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45962.422745833333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45962.422745833333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45962.422745833333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45962.422745833333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45962.422745833333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45962.422745833333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45962.422745833333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45962.422745833333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45962.422745833333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45962.422745833333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45962.422745833333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45962.422745833333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45962.422745833333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45962.422745833333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45962.422745833333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45962.422745833333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45962.422745833333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45962.422745833333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45962.422745833333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45962.422745833333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45962.422745833333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45962.422745833333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45962.422745833333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45962.422745833333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45962.422745833333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45962.422745833333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45962.422745833333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45962.422745833333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45962.422745833333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45962.422745833333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45962.422745833333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45962.422745833333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45962.422745833333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45962.422745833333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45962.422745833333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45962.422745833333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45962.422745833333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45962.422745833333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45962.422745833333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45962.422745833333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45962.422745833333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45962.422745833333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45962.422745833333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45962.422745833333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45962.422745833333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45962.422745833333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45962.422745833333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45962.422745833333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45962.422745833333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45962.422745833333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45962.422745833333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45962.422745833333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45962.422745833333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45962.422745833333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45962.422745833333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45962.422745833333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45962.422745833333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45962.422745833333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45962.422745833333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45962.422745833333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45962.422745833333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45962.422745833333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45962.422745833333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45962.422745833333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45962.422745833333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45962.422745833333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45962.422745833333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45962.422745833333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45962.422745833333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45962.422745833333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45962.422745833333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45962.422745833333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45962.422745833333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45962.422745833333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45962.422745833333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45962.422745833333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45962.422745833333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45962.422745833333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45962.422745833333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45962.422745833333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45962.422745833333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45962.422745833333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45962.422745833333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45962.422745833333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45962.422745833333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45962.422745833333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45962.422745833333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45962.422745833333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45962.422745833333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45962.422745833333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45962.422745833333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45962.422745833333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45962.422745833333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45962.422745833333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45962.422745833333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45962.422745833333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39132</v>
      </c>
      <c r="B2" s="103" t="str">
        <f>IFERROR(VLOOKUP(D2,DB!A:K,11,0),"")</f>
        <v>R6</v>
      </c>
      <c r="C2" s="105">
        <v>2</v>
      </c>
      <c r="D2" s="103" t="s">
        <v>30989</v>
      </c>
      <c r="E2" s="106" t="s">
        <v>39021</v>
      </c>
      <c r="F2" s="107">
        <v>45962.377071759256</v>
      </c>
      <c r="G2" s="77">
        <f ca="1">IFERROR(NOW()-F2,"-")</f>
        <v>4.5674074077396654E-2</v>
      </c>
      <c r="H2" s="107">
        <v>45962.367546296293</v>
      </c>
      <c r="I2" s="103" t="str">
        <f>IFERROR(VLOOKUP(D2,DB!A:F,6,0),"")</f>
        <v>SCECO</v>
      </c>
      <c r="J2" s="102" t="str">
        <f>IFERROR(VLOOKUP(D2,DB!A:G,7,0),"")</f>
        <v>Vandalized</v>
      </c>
      <c r="K2" s="108" t="s">
        <v>39133</v>
      </c>
      <c r="L2" s="109" t="str">
        <f>IFERROR(VLOOKUP(D2,DB!A:I,9,0),"")</f>
        <v>Latis</v>
      </c>
    </row>
    <row r="3" spans="1:16383" ht="31.5" customHeight="1">
      <c r="A3" s="104" t="s">
        <v>39134</v>
      </c>
      <c r="B3" s="103" t="str">
        <f>IFERROR(VLOOKUP(D3,DB!A:K,11,0),"")</f>
        <v>R6</v>
      </c>
      <c r="C3" s="105">
        <v>2</v>
      </c>
      <c r="D3" s="103" t="s">
        <v>29994</v>
      </c>
      <c r="E3" s="106" t="s">
        <v>39102</v>
      </c>
      <c r="F3" s="107"/>
      <c r="G3" s="77">
        <f ca="1">IFERROR(NOW()-F3,"-")</f>
        <v>45962.422745833333</v>
      </c>
      <c r="H3" s="107">
        <v>45962.328703703701</v>
      </c>
      <c r="I3" s="103" t="str">
        <f>IFERROR(VLOOKUP(D3,DB!A:F,6,0),"")</f>
        <v>SCECO</v>
      </c>
      <c r="J3" s="102" t="str">
        <f>IFERROR(VLOOKUP(D3,DB!A:G,7,0),"")</f>
        <v>Dead</v>
      </c>
      <c r="K3" s="108" t="s">
        <v>39135</v>
      </c>
      <c r="L3" s="109" t="str">
        <f>IFERROR(VLOOKUP(D3,DB!A:I,9,0),"")</f>
        <v>Latis</v>
      </c>
    </row>
    <row r="4" spans="1:16383" ht="31.5" customHeight="1">
      <c r="A4" s="104"/>
      <c r="B4" s="103" t="str">
        <f>IFERROR(VLOOKUP(D4,DB!A:K,11,0),"")</f>
        <v/>
      </c>
      <c r="C4" s="105"/>
      <c r="D4" s="103"/>
      <c r="E4" s="106"/>
      <c r="F4" s="107"/>
      <c r="G4" s="77">
        <f ca="1">IFERROR(NOW()-F4,"-")</f>
        <v>45962.422745833333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45962.422745833333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45962.422745833333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45962.422745833333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45962.422745833333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45962.422745833333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45962.422745833333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45962.422745833333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45962.422745833333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45962.422745833333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45962.422745833333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45962.422745833333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45962.422745833333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45962.422745833333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45962.422745833333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45962.422745833333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45962.422745833333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45962.422745833333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45962.422745833333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45962.422745833333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45962.422745833333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45962.422745833333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45962.422745833333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45962.422745833333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45962.422745833333</v>
      </c>
      <c r="H28" s="107"/>
      <c r="I28" s="103" t="str">
        <f>IFERROR(VLOOKUP(D28,DB!A:F,6,0),"")</f>
        <v/>
      </c>
      <c r="J28" s="102" t="str">
        <f>IFERROR(VLOOKUP(D28,DB!A:G,7,0),"")</f>
        <v/>
      </c>
      <c r="K28" s="108"/>
      <c r="L28" s="109"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2025-11-01T07:08:50Z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