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212" documentId="120_S{2AC9BD13-BADA-5192-A53E-5A8FF88502F6}" xr6:coauthVersionLast="47" xr6:coauthVersionMax="47" xr10:uidLastSave="{A6744326-5070-4C14-8C1D-03741C664803}"/>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4" i="1"/>
  <c r="B3" i="4"/>
  <c r="D3" i="3"/>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2" i="3"/>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<sst xmlns="http://schemas.openxmlformats.org/spreadsheetml/2006/main" count="181606" uniqueCount="39219">
  <si>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</si>
  <si>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</si>
  <si>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</si>
  <si>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</si>
  <si>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</si>
  <si>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</si>
  <si>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</si>
  <si>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</si>
  <si>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</si>
  <si>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</si>
  <si>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</si>
  <si>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</si>
  <si>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</si>
  <si>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</si>
  <si>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</si>
  <si>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</si>
  <si>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</si>
  <si>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</si>
  <si>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</si>
  <si>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</si>
  <si>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</si>
  <si>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</si>
  <si>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</si>
  <si>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</si>
  <si>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</si>
  <si>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</si>
  <si>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</si>
  <si>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</si>
  <si>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</si>
  <si>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</si>
  <si>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</si>
  <si>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</si>
  <si>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</si>
  <si>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</si>
  <si>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</si>
  <si>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</si>
  <si>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</si>
  <si>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</si>
  <si>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</si>
  <si>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</si>
  <si>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</si>
  <si>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</si>
  <si>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</si>
  <si>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</si>
  <si>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</si>
  <si>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</si>
  <si>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</si>
  <si>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</si>
  <si>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</si>
  <si>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</si>
  <si>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</si>
  <si>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</si>
  <si>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</si>
  <si>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</si>
  <si>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</si>
  <si>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</si>
  <si>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</si>
  <si>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</si>
  <si>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</si>
  <si>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</si>
  <si>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</si>
  <si>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</si>
  <si>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</si>
  <si>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</si>
  <si>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</si>
  <si>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</si>
  <si>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</si>
  <si>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</si>
  <si>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</si>
  <si>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</si>
  <si>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</si>
  <si>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</si>
  <si>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</si>
  <si>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</si>
  <si>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</si>
  <si>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</si>
  <si>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</si>
  <si>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</si>
  <si>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</si>
  <si>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</si>
  <si>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</si>
  <si>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</si>
  <si>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</si>
  <si>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</si>
  <si>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</si>
  <si>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</si>
  <si>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</si>
  <si>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</si>
  <si>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</si>
  <si>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</si>
  <si>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</si>
  <si>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</si>
  <si>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</si>
  <si>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</si>
  <si>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</si>
  <si>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</si>
  <si>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</si>
  <si>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</si>
  <si>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</si>
  <si>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</si>
  <si>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</si>
  <si>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</si>
  <si>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</si>
  <si>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</si>
  <si>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</si>
  <si>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</si>
  <si>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</si>
  <si>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</si>
  <si>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</si>
  <si>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</si>
  <si>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</si>
  <si>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</si>
  <si>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</si>
  <si>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</si>
  <si>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</si>
  <si>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</si>
  <si>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</si>
  <si>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</si>
  <si>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</si>
  <si>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</si>
  <si>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</si>
  <si>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</si>
  <si>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</si>
  <si>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</si>
  <si>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</si>
  <si>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</si>
  <si>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</si>
  <si>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</si>
  <si>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</si>
  <si>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</si>
  <si>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</si>
  <si>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</si>
  <si>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</si>
  <si>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</si>
  <si>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</si>
  <si>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</si>
  <si>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</si>
  <si>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</si>
  <si>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</si>
  <si>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</si>
  <si>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</si>
  <si>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</si>
  <si>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</si>
  <si>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</si>
  <si>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</si>
  <si>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</si>
  <si>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</si>
  <si>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</si>
  <si>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</si>
  <si>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</si>
  <si>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</si>
  <si>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</si>
  <si>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</si>
  <si>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</si>
  <si>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</si>
  <si>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</si>
  <si>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</si>
  <si>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</si>
  <si>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</si>
  <si>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</si>
  <si>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</si>
  <si>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</si>
  <si>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</si>
  <si>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</si>
  <si>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</si>
  <si>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</si>
  <si>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</si>
  <si>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</si>
  <si>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</si>
  <si>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</si>
  <si>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</si>
  <si>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</si>
  <si>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</si>
  <si>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</si>
  <si>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</si>
  <si>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</si>
  <si>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</si>
  <si>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</si>
  <si>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</si>
  <si>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</si>
  <si>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</si>
  <si>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</si>
  <si>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</si>
  <si>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</si>
  <si>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</si>
  <si>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</si>
  <si>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</si>
  <si>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</si>
  <si>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</si>
  <si>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</si>
  <si>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</si>
  <si>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</si>
  <si>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</si>
  <si>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</si>
  <si>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</si>
  <si>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</si>
  <si>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</si>
  <si>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</si>
  <si>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</si>
  <si>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</si>
  <si>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</si>
  <si>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</si>
  <si>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</si>
  <si>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</si>
  <si>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</si>
  <si>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</si>
  <si>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</si>
  <si>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</si>
  <si>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</si>
  <si>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</si>
  <si>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</si>
  <si>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</si>
  <si>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</si>
  <si>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</si>
  <si>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</si>
  <si>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</si>
  <si>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</si>
  <si>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</si>
  <si>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</si>
  <si>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</si>
  <si>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</si>
  <si>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</si>
  <si>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</si>
  <si>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</si>
  <si>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</si>
  <si>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</si>
  <si>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</si>
  <si>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</si>
  <si>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</si>
  <si>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</si>
  <si>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</si>
  <si>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</si>
  <si>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</si>
  <si>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</si>
  <si>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</si>
  <si>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</si>
  <si>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</si>
  <si>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</si>
  <si>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</si>
  <si>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</si>
  <si>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</si>
  <si>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</si>
  <si>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</si>
  <si>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</si>
  <si>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</si>
  <si>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</si>
  <si>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</si>
  <si>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</si>
  <si>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</si>
  <si>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</si>
  <si>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</si>
  <si>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</si>
  <si>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</si>
  <si>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</si>
  <si>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</si>
  <si>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</si>
  <si>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</si>
  <si>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</si>
  <si>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</si>
  <si>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</si>
  <si>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</si>
  <si>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</si>
  <si>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</si>
  <si>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</si>
  <si>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</si>
  <si>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</si>
  <si>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</si>
  <si>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</si>
  <si>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</si>
  <si>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</si>
  <si>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</si>
  <si>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</si>
  <si>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</si>
  <si>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</si>
  <si>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</si>
  <si>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</si>
  <si>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</si>
  <si>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</si>
  <si>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</si>
  <si>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</si>
  <si>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</si>
  <si>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</si>
  <si>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</si>
  <si>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</si>
  <si>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</si>
  <si>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</si>
  <si>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</si>
  <si>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</si>
  <si>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</si>
  <si>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</si>
  <si>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</si>
  <si>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</si>
  <si>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</si>
  <si>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</si>
  <si>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</si>
  <si>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</si>
  <si>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</si>
  <si>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</si>
  <si>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</si>
  <si>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</si>
  <si>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</si>
  <si>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</si>
  <si>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</si>
  <si>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</si>
  <si>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</si>
  <si>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</si>
  <si>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</si>
  <si>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</si>
  <si>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</si>
  <si>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</si>
  <si>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</si>
  <si>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</si>
  <si>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</si>
  <si>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</si>
  <si>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</si>
  <si>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</si>
  <si>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</si>
  <si>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</si>
  <si>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</si>
  <si>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</si>
  <si>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</si>
  <si>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</si>
  <si>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</si>
  <si>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</si>
  <si>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</si>
  <si>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</si>
  <si>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</si>
  <si>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</si>
  <si>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</si>
  <si>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</si>
  <si>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</si>
  <si>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</si>
  <si>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</si>
  <si>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</si>
  <si>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</si>
  <si>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</si>
  <si>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</si>
  <si>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</si>
  <si>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</si>
  <si>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</si>
  <si>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</si>
  <si>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</si>
  <si>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</si>
  <si>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</si>
  <si>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</si>
  <si>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</si>
  <si>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</si>
  <si>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</si>
  <si>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</si>
  <si>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</si>
  <si>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</si>
  <si>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</si>
  <si>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</si>
  <si>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</si>
  <si>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</si>
  <si>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</si>
  <si>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</si>
  <si>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</si>
  <si>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</si>
  <si>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</si>
  <si>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</si>
  <si>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</si>
  <si>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</si>
  <si>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</si>
  <si>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</si>
  <si>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</si>
  <si>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</si>
  <si>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</si>
  <si>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</si>
  <si>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</si>
  <si>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</si>
  <si>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</si>
  <si>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</si>
  <si>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</si>
  <si>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</si>
  <si>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</si>
  <si>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</si>
  <si>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</si>
  <si>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</si>
  <si>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</si>
  <si>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</si>
  <si>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</si>
  <si>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</si>
  <si>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</si>
  <si>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</si>
  <si>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</si>
  <si>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</si>
  <si>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</si>
  <si>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</si>
  <si>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</si>
  <si>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</si>
  <si>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</si>
  <si>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</si>
  <si>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</si>
  <si>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</si>
  <si>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</si>
  <si>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</si>
  <si>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</si>
  <si>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</si>
  <si>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</si>
  <si>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</si>
  <si>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</si>
  <si>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</si>
  <si>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</si>
  <si>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</si>
  <si>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</si>
  <si>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</si>
  <si>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</si>
  <si>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</si>
  <si>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</si>
  <si>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</si>
  <si>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</si>
  <si>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</si>
  <si>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</si>
  <si>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</si>
  <si>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</si>
  <si>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</si>
  <si>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</si>
  <si>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</si>
  <si>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</si>
  <si>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</si>
  <si>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</si>
  <si>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</si>
  <si>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</si>
  <si>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</si>
  <si>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</si>
  <si>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</si>
  <si>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</si>
  <si>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</si>
  <si>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</si>
  <si>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</si>
  <si>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</si>
  <si>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</si>
  <si>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</si>
  <si>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</si>
  <si>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</si>
  <si>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</si>
  <si>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</si>
  <si>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</si>
  <si>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</si>
  <si>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</si>
  <si>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</si>
  <si>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</si>
  <si>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</si>
  <si>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</si>
  <si>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</si>
  <si>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</si>
  <si>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</si>
  <si>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</si>
  <si>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</si>
  <si>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</si>
  <si>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</si>
  <si>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</si>
  <si>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</si>
  <si>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</si>
  <si>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</si>
  <si>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</si>
  <si>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</si>
  <si>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</si>
  <si>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</si>
  <si>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</si>
  <si>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</si>
  <si>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</si>
  <si>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</si>
  <si>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</si>
  <si>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</si>
  <si>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</si>
  <si>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</si>
  <si>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</si>
  <si>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</si>
  <si>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</si>
  <si>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</si>
  <si>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</si>
  <si>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</si>
  <si>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</si>
  <si>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</si>
  <si>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</si>
  <si>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</si>
  <si>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</si>
  <si>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</si>
  <si>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</si>
  <si>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</si>
  <si>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</si>
  <si>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</si>
  <si>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</si>
  <si>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</si>
  <si>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</si>
  <si>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</si>
  <si>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</si>
  <si>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</si>
  <si>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</si>
  <si>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</si>
  <si>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</si>
  <si>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</si>
  <si>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</si>
  <si>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</si>
  <si>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</si>
  <si>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</si>
  <si>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</si>
  <si>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</si>
  <si>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</si>
  <si>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</si>
  <si>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</si>
  <si>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</si>
  <si>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</si>
  <si>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</si>
  <si>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</si>
  <si>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</si>
  <si>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</si>
  <si>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</si>
  <si>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</si>
  <si>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</si>
  <si>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</si>
  <si>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</si>
  <si>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</si>
  <si>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</si>
  <si>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</si>
  <si>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</si>
  <si>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</si>
  <si>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</si>
  <si>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</si>
  <si>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</si>
  <si>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</si>
  <si>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</si>
  <si>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</si>
  <si>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</si>
  <si>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</si>
  <si>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</si>
  <si>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</si>
  <si>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</si>
  <si>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</si>
  <si>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</si>
  <si>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</si>
  <si>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</si>
  <si>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</si>
  <si>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</si>
  <si>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</si>
  <si>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</si>
  <si>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</si>
  <si>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</si>
  <si>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</si>
  <si>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</si>
  <si>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</si>
  <si>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</si>
  <si>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</si>
  <si>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</si>
  <si>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</si>
  <si>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</si>
  <si>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</si>
  <si>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</si>
  <si>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</si>
  <si>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</si>
  <si>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</si>
  <si>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</si>
  <si>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</si>
  <si>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</si>
  <si>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</si>
  <si>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</si>
  <si>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</si>
  <si>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</si>
  <si>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</si>
  <si>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</si>
  <si>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</si>
  <si>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</si>
  <si>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</si>
  <si>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</si>
  <si>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</si>
  <si>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</si>
  <si>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</si>
  <si>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</si>
  <si>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</si>
  <si>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</si>
  <si>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</si>
  <si>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</si>
  <si>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</si>
  <si>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</si>
  <si>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</si>
  <si>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</si>
  <si>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</si>
  <si>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</si>
  <si>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</si>
  <si>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</si>
  <si>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</si>
  <si>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</si>
  <si>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</si>
  <si>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</si>
  <si>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</si>
  <si>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</si>
  <si>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</si>
  <si>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</si>
  <si>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</si>
  <si>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</si>
  <si>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</si>
  <si>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</si>
  <si>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</si>
  <si>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</si>
  <si>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</si>
  <si>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</si>
  <si>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</si>
  <si>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</si>
  <si>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</si>
  <si>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</si>
  <si>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</si>
  <si>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</si>
  <si>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</si>
  <si>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</si>
  <si>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</si>
  <si>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</si>
  <si>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</si>
  <si>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</si>
  <si>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</si>
  <si>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</si>
  <si>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</si>
  <si>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</si>
  <si>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</si>
  <si>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</si>
  <si>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</si>
  <si>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</si>
  <si>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</si>
  <si>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</si>
  <si>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</si>
  <si>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</si>
  <si>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</si>
  <si>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</si>
  <si>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</si>
  <si>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</si>
  <si>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</si>
  <si>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</si>
  <si>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</si>
  <si>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</si>
  <si>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</si>
  <si>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</si>
  <si>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</si>
  <si>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</si>
  <si>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</si>
  <si>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</si>
  <si>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</si>
  <si>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</si>
  <si>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</si>
  <si>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</si>
  <si>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</si>
  <si>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</si>
  <si>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</si>
  <si>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</si>
  <si>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</si>
  <si>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</si>
  <si>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</si>
  <si>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</si>
  <si>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</si>
  <si>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</si>
  <si>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</si>
  <si>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</si>
  <si>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</si>
  <si>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</si>
  <si>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</si>
  <si>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</si>
  <si>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</si>
  <si>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</si>
  <si>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</si>
  <si>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</si>
  <si>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</si>
  <si>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</si>
  <si>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</si>
  <si>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</si>
  <si>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</si>
  <si>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</si>
  <si>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</si>
  <si>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</si>
  <si>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</si>
  <si>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</si>
  <si>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</si>
  <si>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</si>
  <si>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</si>
  <si>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</si>
  <si>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</si>
  <si>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</si>
  <si>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</si>
  <si>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</si>
  <si>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</si>
  <si>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</si>
  <si>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</si>
  <si>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</si>
  <si>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</si>
  <si>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</si>
  <si>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</si>
  <si>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</si>
  <si>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</si>
  <si>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</si>
  <si>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</si>
  <si>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</si>
  <si>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</si>
  <si>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</si>
  <si>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</si>
  <si>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</si>
  <si>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</si>
  <si>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</si>
  <si>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</si>
  <si>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</si>
  <si>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</si>
  <si>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</si>
  <si>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</si>
  <si>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</si>
  <si>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</si>
  <si>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</si>
  <si>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</si>
  <si>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</si>
  <si>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</si>
  <si>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</si>
  <si>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</si>
  <si>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</si>
  <si>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</si>
  <si>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</si>
  <si>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</si>
  <si>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</si>
  <si>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</si>
  <si>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</si>
  <si>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</si>
  <si>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</si>
  <si>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</si>
  <si>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</si>
  <si>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</si>
  <si>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</si>
  <si>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</si>
  <si>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</si>
  <si>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</si>
  <si>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</si>
  <si>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</si>
  <si>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</si>
  <si>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</si>
  <si>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</si>
  <si>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</si>
  <si>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</si>
  <si>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</si>
  <si>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</si>
  <si>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</si>
  <si>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</si>
  <si>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</si>
  <si>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</si>
  <si>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</si>
  <si>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</si>
  <si>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</si>
  <si>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</si>
  <si>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</si>
  <si>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</si>
  <si>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</si>
  <si>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</si>
  <si>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</si>
  <si>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</si>
  <si>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</si>
  <si>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</si>
  <si>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</si>
  <si>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</si>
  <si>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</si>
  <si>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</si>
  <si>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</si>
  <si>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</si>
  <si>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</si>
  <si>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</si>
  <si>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</si>
  <si>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</si>
  <si>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</si>
  <si>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</si>
  <si>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</si>
  <si>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</si>
  <si>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</si>
  <si>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</si>
  <si>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</si>
  <si>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</si>
  <si>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</si>
  <si>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</si>
  <si>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</si>
  <si>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</si>
  <si>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</si>
  <si>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</si>
  <si>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</si>
  <si>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</si>
  <si>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</si>
  <si>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</si>
  <si>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</si>
  <si>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</si>
  <si>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</si>
  <si>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</si>
  <si>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</si>
  <si>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</si>
  <si>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</si>
  <si>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</si>
  <si>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</si>
  <si>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</si>
  <si>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</si>
  <si>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</si>
  <si>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</si>
  <si>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</si>
  <si>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</si>
  <si>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</si>
  <si>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</si>
  <si>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</si>
  <si>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</si>
  <si>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</si>
  <si>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</si>
  <si>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</si>
  <si>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</si>
  <si>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</si>
  <si>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</si>
  <si>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</si>
  <si>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</si>
  <si>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</si>
  <si>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</si>
  <si>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</si>
  <si>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</si>
  <si>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</si>
  <si>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</si>
  <si>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</si>
  <si>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</si>
  <si>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</si>
  <si>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</si>
  <si>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</si>
  <si>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</si>
  <si>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</si>
  <si>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</si>
  <si>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</si>
  <si>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</si>
  <si>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</si>
  <si>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</si>
  <si>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</si>
  <si>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</si>
  <si>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</si>
  <si>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</si>
  <si>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</si>
  <si>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</si>
  <si>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</si>
  <si>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</si>
  <si>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</si>
  <si>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</si>
  <si>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</si>
  <si>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</si>
  <si>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</si>
  <si>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</si>
  <si>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</si>
  <si>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</si>
  <si>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</si>
  <si>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</si>
  <si>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</si>
  <si>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</si>
  <si>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</si>
  <si>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</si>
  <si>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</si>
  <si>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</si>
  <si>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</si>
  <si>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</si>
  <si>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</si>
  <si>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</si>
  <si>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</si>
  <si>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</si>
  <si>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</si>
  <si>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</si>
  <si>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</si>
  <si>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</si>
  <si>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</si>
  <si>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</si>
  <si>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</si>
  <si>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</si>
  <si>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</si>
  <si>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</si>
  <si>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</si>
  <si>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</si>
  <si>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</si>
  <si>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</si>
  <si>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</si>
  <si>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</si>
  <si>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</si>
  <si>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</si>
  <si>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</si>
  <si>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</si>
  <si>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</si>
  <si>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</si>
  <si>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</si>
  <si>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</si>
  <si>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</si>
  <si>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</si>
  <si>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</si>
  <si>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</si>
  <si>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</si>
  <si>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</si>
  <si>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</si>
  <si>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</si>
  <si>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</si>
  <si>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</si>
  <si>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</si>
  <si>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</si>
  <si>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</si>
  <si>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</si>
  <si>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</si>
  <si>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</si>
  <si>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</si>
  <si>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</si>
  <si>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</si>
  <si>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</si>
  <si>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</si>
  <si>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</si>
  <si>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</si>
  <si>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</si>
  <si>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</si>
  <si>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</si>
  <si>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</si>
  <si>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</si>
  <si>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</si>
  <si>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</si>
  <si>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</si>
  <si>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</si>
  <si>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</si>
  <si>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</si>
  <si>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</si>
  <si>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</si>
  <si>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</si>
  <si>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</si>
  <si>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</si>
  <si>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</si>
  <si>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</si>
  <si>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</si>
  <si>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</si>
  <si>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</si>
  <si>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</si>
  <si>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</si>
  <si>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</si>
  <si>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</si>
  <si>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</si>
  <si>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</si>
  <si>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</si>
  <si>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</si>
  <si>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</si>
  <si>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</si>
  <si>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</si>
  <si>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</si>
  <si>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</si>
  <si>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</si>
  <si>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</si>
  <si>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</si>
  <si>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</si>
  <si>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</si>
  <si>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</si>
  <si>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</si>
  <si>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</si>
  <si>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</si>
  <si>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</si>
  <si>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</si>
  <si>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</si>
  <si>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</si>
  <si>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</si>
  <si>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</si>
  <si>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</si>
  <si>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</si>
  <si>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</si>
  <si>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</si>
  <si>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</si>
  <si>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</si>
  <si>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</si>
  <si>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</si>
  <si>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</si>
  <si>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</si>
  <si>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</si>
  <si>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</si>
  <si>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</si>
  <si>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</si>
  <si>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</si>
  <si>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</si>
  <si>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</si>
  <si>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</si>
  <si>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</si>
  <si>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</si>
  <si>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</si>
  <si>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</si>
  <si>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</si>
  <si>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</si>
  <si>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</si>
  <si>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</si>
  <si>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</si>
  <si>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</si>
  <si>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</si>
  <si>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</si>
  <si>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</si>
  <si>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</si>
  <si>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</si>
  <si>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</si>
  <si>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</si>
  <si>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</si>
  <si>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</si>
  <si>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</si>
  <si>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</si>
  <si>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</si>
  <si>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</si>
  <si>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</si>
  <si>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</si>
  <si>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</si>
  <si>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</si>
  <si>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</si>
  <si>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</si>
  <si>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</si>
  <si>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</si>
  <si>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</si>
  <si>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</si>
  <si>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</si>
  <si>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</si>
  <si>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</si>
  <si>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</si>
  <si>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</si>
  <si>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</si>
  <si>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</si>
  <si>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</si>
  <si>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</si>
  <si>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</si>
  <si>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</si>
  <si>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</si>
  <si>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</si>
  <si>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</si>
  <si>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</si>
  <si>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</si>
  <si>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</si>
  <si>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</si>
  <si>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</si>
  <si>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</si>
  <si>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</si>
  <si>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</si>
  <si>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</si>
  <si>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</si>
  <si>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</si>
  <si>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</si>
  <si>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</si>
  <si>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</si>
  <si>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</si>
  <si>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</si>
  <si>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</si>
  <si>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</si>
  <si>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</si>
  <si>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</si>
  <si>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</si>
  <si>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</si>
  <si>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</si>
  <si>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</si>
  <si>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</si>
  <si>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</si>
  <si>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</si>
  <si>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</si>
  <si>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</si>
  <si>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</si>
  <si>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</si>
  <si>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</si>
  <si>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</si>
  <si>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</si>
  <si>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</si>
  <si>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</si>
  <si>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</si>
  <si>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</si>
  <si>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</si>
  <si>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</si>
  <si>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</si>
  <si>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</si>
  <si>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</si>
  <si>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</si>
  <si>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</si>
  <si>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</si>
  <si>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</si>
  <si>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</si>
  <si>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</si>
  <si>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</si>
  <si>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</si>
  <si>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</si>
  <si>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</si>
  <si>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</si>
  <si>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</si>
  <si>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</si>
  <si>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</si>
  <si>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</si>
  <si>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</si>
  <si>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</si>
  <si>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</si>
  <si>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</si>
  <si>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</si>
  <si>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</si>
  <si>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</si>
  <si>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</si>
  <si>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</si>
  <si>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</si>
  <si>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</si>
  <si>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</si>
  <si>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</si>
  <si>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</si>
  <si>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</si>
  <si>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</si>
  <si>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</si>
  <si>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</si>
  <si>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</si>
  <si>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</si>
  <si>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</si>
  <si>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</si>
  <si>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</si>
  <si>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</si>
  <si>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</si>
  <si>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</si>
  <si>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</si>
  <si>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</si>
  <si>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</si>
  <si>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</si>
  <si>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</si>
  <si>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</si>
  <si>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</si>
  <si>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</si>
  <si>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</si>
  <si>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</si>
  <si>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</si>
  <si>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</si>
  <si>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</si>
  <si>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</si>
  <si>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</si>
  <si>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</si>
  <si>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</si>
  <si>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</si>
  <si>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</si>
  <si>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</si>
  <si>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</si>
  <si>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</si>
  <si>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</si>
  <si>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</si>
  <si>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</si>
  <si>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</si>
  <si>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</si>
  <si>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</si>
  <si>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</si>
  <si>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</si>
  <si>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</si>
  <si>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</si>
  <si>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</si>
  <si>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</si>
  <si>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</si>
  <si>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</si>
  <si>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</si>
  <si>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</si>
  <si>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</si>
  <si>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</si>
  <si>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</si>
  <si>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</si>
  <si>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</si>
  <si>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</si>
  <si>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</si>
  <si>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</si>
  <si>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</si>
  <si>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</si>
  <si>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</si>
  <si>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</si>
  <si>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</si>
  <si>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</si>
  <si>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</si>
  <si>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</si>
  <si>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</si>
  <si>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</si>
  <si>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</si>
  <si>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</si>
  <si>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</si>
  <si>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</si>
  <si>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</si>
  <si>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</si>
  <si>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</si>
  <si>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</si>
  <si>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</si>
  <si>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</si>
  <si>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</si>
  <si>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</si>
  <si>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</si>
  <si>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</si>
  <si>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</si>
  <si>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</si>
  <si>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</si>
  <si>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</si>
  <si>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</si>
  <si>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</si>
  <si>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</si>
  <si>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</si>
  <si>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</si>
  <si>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</si>
  <si>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</si>
  <si>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</si>
  <si>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</si>
  <si>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</si>
  <si>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</si>
  <si>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</si>
  <si>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</si>
  <si>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</si>
  <si>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</si>
  <si>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</si>
  <si>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</si>
  <si>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</si>
  <si>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</si>
  <si>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</si>
  <si>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</si>
  <si>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</si>
  <si>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</si>
  <si>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</si>
  <si>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</si>
  <si>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</si>
  <si>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</si>
  <si>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</si>
  <si>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</si>
  <si>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</si>
  <si>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</si>
  <si>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</si>
  <si>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</si>
  <si>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</si>
  <si>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</si>
  <si>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</si>
  <si>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</si>
  <si>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</si>
  <si>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</si>
  <si>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</si>
  <si>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</si>
  <si>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</si>
  <si>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</si>
  <si>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</si>
  <si>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</si>
  <si>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</si>
  <si>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</si>
  <si>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</si>
  <si>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</si>
  <si>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</si>
  <si>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</si>
  <si>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</si>
  <si>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</si>
  <si>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</si>
  <si>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</si>
  <si>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</si>
  <si>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</si>
  <si>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</si>
  <si>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</si>
  <si>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</si>
  <si>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</si>
  <si>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</si>
  <si>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</si>
  <si>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</si>
  <si>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</si>
  <si>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</si>
  <si>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</si>
  <si>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</si>
  <si>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</si>
  <si>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</si>
  <si>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</si>
  <si>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</si>
  <si>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</si>
  <si>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</si>
  <si>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</si>
  <si>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</si>
  <si>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</si>
  <si>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</si>
  <si>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</si>
  <si>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</si>
  <si>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</si>
  <si>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</si>
  <si>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</si>
  <si>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</si>
  <si>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</si>
  <si>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</si>
  <si>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</si>
  <si>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</si>
  <si>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</si>
  <si>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</si>
  <si>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</si>
  <si>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</si>
  <si>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</si>
  <si>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</si>
  <si>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</si>
  <si>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</si>
  <si>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</si>
  <si>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</si>
  <si>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</si>
  <si>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</si>
  <si>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</si>
  <si>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</si>
  <si>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</si>
  <si>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</si>
  <si>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</si>
  <si>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</si>
  <si>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</si>
  <si>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</si>
  <si>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</si>
  <si>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</si>
  <si>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</si>
  <si>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</si>
  <si>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</si>
  <si>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</si>
  <si>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</si>
  <si>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</si>
  <si>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</si>
  <si>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</si>
  <si>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</si>
  <si>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</si>
  <si>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</si>
  <si>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</si>
  <si>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</si>
  <si>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</si>
  <si>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</si>
  <si>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</si>
  <si>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</si>
  <si>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</si>
  <si>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</si>
  <si>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</si>
  <si>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</si>
  <si>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</si>
  <si>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</si>
  <si>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</si>
  <si>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</si>
  <si>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</si>
  <si>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</si>
  <si>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</si>
  <si>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</si>
  <si>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</si>
  <si>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</si>
  <si>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</si>
  <si>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</si>
  <si>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</si>
  <si>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</si>
  <si>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</si>
  <si>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</si>
  <si>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</si>
  <si>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</si>
  <si>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</si>
  <si>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</si>
  <si>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</si>
  <si>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</si>
  <si>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</si>
  <si>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</si>
  <si>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</si>
  <si>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</si>
  <si>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</si>
  <si>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</si>
  <si>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</si>
  <si>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</si>
  <si>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</si>
  <si>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</si>
  <si>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</si>
  <si>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</si>
  <si>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</si>
  <si>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</si>
  <si>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</si>
  <si>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</si>
  <si>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</si>
  <si>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</si>
  <si>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</si>
  <si>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</si>
  <si>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</si>
  <si>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</si>
  <si>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</si>
  <si>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</si>
  <si>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</si>
  <si>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</si>
  <si>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</si>
  <si>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</si>
  <si>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</si>
  <si>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</si>
  <si>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</si>
  <si>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</si>
  <si>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</si>
  <si>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</si>
  <si>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</si>
  <si>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</si>
  <si>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</si>
  <si>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</si>
  <si>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</si>
  <si>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</si>
  <si>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</si>
  <si>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</si>
  <si>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</si>
  <si>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</si>
  <si>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</si>
  <si>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</si>
  <si>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</si>
  <si>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</si>
  <si>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</si>
  <si>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</si>
  <si>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</si>
  <si>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</si>
  <si>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</si>
  <si>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</si>
  <si>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</si>
  <si>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</si>
  <si>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</si>
  <si>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</si>
  <si>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</si>
  <si>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</si>
  <si>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</si>
  <si>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</si>
  <si>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</si>
  <si>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</si>
  <si>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</si>
  <si>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</si>
  <si>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</si>
  <si>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</si>
  <si>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</si>
  <si>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</si>
  <si>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</si>
  <si>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</si>
  <si>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</si>
  <si>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</si>
  <si>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</si>
  <si>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</si>
  <si>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</si>
  <si>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</si>
  <si>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</si>
  <si>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</si>
  <si>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</si>
  <si>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</si>
  <si>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</si>
  <si>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</si>
  <si>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</si>
  <si>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</si>
  <si>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</si>
  <si>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</si>
  <si>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</si>
  <si>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</si>
  <si>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</si>
  <si>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</si>
  <si>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</si>
  <si>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</si>
  <si>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</si>
  <si>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</si>
  <si>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</si>
  <si>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</si>
  <si>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</si>
  <si>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</si>
  <si>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</si>
  <si>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</si>
  <si>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</si>
  <si>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</si>
  <si>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</si>
  <si>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</si>
  <si>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</si>
  <si>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</si>
  <si>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</si>
  <si>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</si>
  <si>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</si>
  <si>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</si>
  <si>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</si>
  <si>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</si>
  <si>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</si>
  <si>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</si>
  <si>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</si>
  <si>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</si>
  <si>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</si>
  <si>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</si>
  <si>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</si>
  <si>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</si>
  <si>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</si>
  <si>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</si>
  <si>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</si>
  <si>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</si>
  <si>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</si>
  <si>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</si>
  <si>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</si>
  <si>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</si>
  <si>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</si>
  <si>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</si>
  <si>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</si>
  <si>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</si>
  <si>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</si>
  <si>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</si>
  <si>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</si>
  <si>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</si>
  <si>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</si>
  <si>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</si>
  <si>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</si>
  <si>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</si>
  <si>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</si>
  <si>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</si>
  <si>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</si>
  <si>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</si>
  <si>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</si>
  <si>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</si>
  <si>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</si>
  <si>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</si>
  <si>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</si>
  <si>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</si>
  <si>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</si>
  <si>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</si>
  <si>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</si>
  <si>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</si>
  <si>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</si>
  <si>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</si>
  <si>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</si>
  <si>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</si>
  <si>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</si>
  <si>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</si>
  <si>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</si>
  <si>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</si>
  <si>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</si>
  <si>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</si>
  <si>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</si>
  <si>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</si>
  <si>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</si>
  <si>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</si>
  <si>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</si>
  <si>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</si>
  <si>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</si>
  <si>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</si>
  <si>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</si>
  <si>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</si>
  <si>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</si>
  <si>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</si>
  <si>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</si>
  <si>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</si>
  <si>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</si>
  <si>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</si>
  <si>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</si>
  <si>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</si>
  <si>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</si>
  <si>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</si>
  <si>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</si>
  <si>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</si>
  <si>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</si>
  <si>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</si>
  <si>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</si>
  <si>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</si>
  <si>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</si>
  <si>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</si>
  <si>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</si>
  <si>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</si>
  <si>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</si>
  <si>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</si>
  <si>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</si>
  <si>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</si>
  <si>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</si>
  <si>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</si>
  <si>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</si>
  <si>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</si>
  <si>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</si>
  <si>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</si>
  <si>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</si>
  <si>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</si>
  <si>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</si>
  <si>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</si>
  <si>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</si>
  <si>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</si>
  <si>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</si>
  <si>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</si>
  <si>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</si>
  <si>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</si>
  <si>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</si>
  <si>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</si>
  <si>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</si>
  <si>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</si>
  <si>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</si>
  <si>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</si>
  <si>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</si>
  <si>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</si>
  <si>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</si>
  <si>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</si>
  <si>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</si>
  <si>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</si>
  <si>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</si>
  <si>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</si>
  <si>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</si>
  <si>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</si>
  <si>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</si>
  <si>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</si>
  <si>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</si>
  <si>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</si>
  <si>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</si>
  <si>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</si>
  <si>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</si>
  <si>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</si>
  <si>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</si>
  <si>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</si>
  <si>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</si>
  <si>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</si>
  <si>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</si>
  <si>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</si>
  <si>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</si>
  <si>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</si>
  <si>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</si>
  <si>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</si>
  <si>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</si>
  <si>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</si>
  <si>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</si>
  <si>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</si>
  <si>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</si>
  <si>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</si>
  <si>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</si>
  <si>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</si>
  <si>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</si>
  <si>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</si>
  <si>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</si>
  <si>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</si>
  <si>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</si>
  <si>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</si>
  <si>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</si>
  <si>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</si>
  <si>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</si>
  <si>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</si>
  <si>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</si>
  <si>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</si>
  <si>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</si>
  <si>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</si>
  <si>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</si>
  <si>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</si>
  <si>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</si>
  <si>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</si>
  <si>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</si>
  <si>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</si>
  <si>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</si>
  <si>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</si>
  <si>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</si>
  <si>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</si>
  <si>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</si>
  <si>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</si>
  <si>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</si>
  <si>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</si>
  <si>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</si>
  <si>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</si>
  <si>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</si>
  <si>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</si>
  <si>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</si>
  <si>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</si>
  <si>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</si>
  <si>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</si>
  <si>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</si>
  <si>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</si>
  <si>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</si>
  <si>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</si>
  <si>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</si>
  <si>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</si>
  <si>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</si>
  <si>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</si>
  <si>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</si>
  <si>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</si>
  <si>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</si>
  <si>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</si>
  <si>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</si>
  <si>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</si>
  <si>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</si>
  <si>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</si>
  <si>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</si>
  <si>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</si>
  <si>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</si>
  <si>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</si>
  <si>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</si>
  <si>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</si>
  <si>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</si>
  <si>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</si>
  <si>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</si>
  <si>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</si>
  <si>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</si>
  <si>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</si>
  <si>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</si>
  <si>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</si>
  <si>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</si>
  <si>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</si>
  <si>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</si>
  <si>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</si>
  <si>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</si>
  <si>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</si>
  <si>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</si>
  <si>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</si>
  <si>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</si>
  <si>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</si>
  <si>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</si>
  <si>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</si>
  <si>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</si>
  <si>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</si>
  <si>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</si>
  <si>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</si>
  <si>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</si>
  <si>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</si>
  <si>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</si>
  <si>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</si>
  <si>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</si>
  <si>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</si>
  <si>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</si>
  <si>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</si>
  <si>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</si>
  <si>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</si>
  <si>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</si>
  <si>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</si>
  <si>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</si>
  <si>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</si>
  <si>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</si>
  <si>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</si>
  <si>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</si>
  <si>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</si>
  <si>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</si>
  <si>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</si>
  <si>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</si>
  <si>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</si>
  <si>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</si>
  <si>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</si>
  <si>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</si>
  <si>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</si>
  <si>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</si>
  <si>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</si>
  <si>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</si>
  <si>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</si>
  <si>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</si>
  <si>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</si>
  <si>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</si>
  <si>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</si>
  <si>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</si>
  <si>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</si>
  <si>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</si>
  <si>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</si>
  <si>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</si>
  <si>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</si>
  <si>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</si>
  <si>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</si>
  <si>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</si>
  <si>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</si>
  <si>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</si>
  <si>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</si>
  <si>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</si>
  <si>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</si>
  <si>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</si>
  <si>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</si>
  <si>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</si>
  <si>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</si>
  <si>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</si>
  <si>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</si>
  <si>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</si>
  <si>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</si>
  <si>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</si>
  <si>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</si>
  <si>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</si>
  <si>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</si>
  <si>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</si>
  <si>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</si>
  <si>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</si>
  <si>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</si>
  <si>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</si>
  <si>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</si>
  <si>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</si>
  <si>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</si>
  <si>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</si>
  <si>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</si>
  <si>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</si>
  <si>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</si>
  <si>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</si>
  <si>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</si>
  <si>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</si>
  <si>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</si>
  <si>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</si>
  <si>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</si>
  <si>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</si>
  <si>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</si>
  <si>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</si>
  <si>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</si>
  <si>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</si>
  <si>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</si>
  <si>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</si>
  <si>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</si>
  <si>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</si>
  <si>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</si>
  <si>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</si>
  <si>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</si>
  <si>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</si>
  <si>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</si>
  <si>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</si>
  <si>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</si>
  <si>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</si>
  <si>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</si>
  <si>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</si>
  <si>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</si>
  <si>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</si>
  <si>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</si>
  <si>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</si>
  <si>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</si>
  <si>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</si>
  <si>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</si>
  <si>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</si>
  <si>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</si>
  <si>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</si>
  <si>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</si>
  <si>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</si>
  <si>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</si>
  <si>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</si>
  <si>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</si>
  <si>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</si>
  <si>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</si>
  <si>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</si>
  <si>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</si>
  <si>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</si>
  <si>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</si>
  <si>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</si>
  <si>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</si>
  <si>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</si>
  <si>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</si>
  <si>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</si>
  <si>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</si>
  <si>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</si>
  <si>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</si>
  <si>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</si>
  <si>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</si>
  <si>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</si>
  <si>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</si>
  <si>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</si>
  <si>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</si>
  <si>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</si>
  <si>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</si>
  <si>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</si>
  <si>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</si>
  <si>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</si>
  <si>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</si>
  <si>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</si>
  <si>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</si>
  <si>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</si>
  <si>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</si>
  <si>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</si>
  <si>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</si>
  <si>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</si>
  <si>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</si>
  <si>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</si>
  <si>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</si>
  <si>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</si>
  <si>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</si>
  <si>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</si>
  <si>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</si>
  <si>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</si>
  <si>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</si>
  <si>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</si>
  <si>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</si>
  <si>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</si>
  <si>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</si>
  <si>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</si>
  <si>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</si>
  <si>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</si>
  <si>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</si>
  <si>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</si>
  <si>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</si>
  <si>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</si>
  <si>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</si>
  <si>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</si>
  <si>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</si>
  <si>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</si>
  <si>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</si>
  <si>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</si>
  <si>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</si>
  <si>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</si>
  <si>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</si>
  <si>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</si>
  <si>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</si>
  <si>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</si>
  <si>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</si>
  <si>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</si>
  <si>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</si>
  <si>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</si>
  <si>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</si>
  <si>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</si>
  <si>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</si>
  <si>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</si>
  <si>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</si>
  <si>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</si>
  <si>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</si>
  <si>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</si>
  <si>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</si>
  <si>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</si>
  <si>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</si>
  <si>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</si>
  <si>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</si>
  <si>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</si>
  <si>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</si>
  <si>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</si>
  <si>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</si>
  <si>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</si>
  <si>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</si>
  <si>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</si>
  <si>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</si>
  <si>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</si>
  <si>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</si>
  <si>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</si>
  <si>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</si>
  <si>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</si>
  <si>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</si>
  <si>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</si>
  <si>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</si>
  <si>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</si>
  <si>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</si>
  <si>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</si>
  <si>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</si>
  <si>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</si>
  <si>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</si>
  <si>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</si>
  <si>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</si>
  <si>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</si>
  <si>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</si>
  <si>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</si>
  <si>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</si>
  <si>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</si>
  <si>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</si>
  <si>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</si>
  <si>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</si>
  <si>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</si>
  <si>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</si>
  <si>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</si>
  <si>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</si>
  <si>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</si>
  <si>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</si>
  <si>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</si>
  <si>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</si>
  <si>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</si>
  <si>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</si>
  <si>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</si>
  <si>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</si>
  <si>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</si>
  <si>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</si>
  <si>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</si>
  <si>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</si>
  <si>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</si>
  <si>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</si>
  <si>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</si>
  <si>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</si>
  <si>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</si>
  <si>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</si>
  <si>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</si>
  <si>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</si>
  <si>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</si>
  <si>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</si>
  <si>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</si>
  <si>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</si>
  <si>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</si>
  <si>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</si>
  <si>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</si>
  <si>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</si>
  <si>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</si>
  <si>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</si>
  <si>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</si>
  <si>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</si>
  <si>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</si>
  <si>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</si>
  <si>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</si>
  <si>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</si>
  <si>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</si>
  <si>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</si>
  <si>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</si>
  <si>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</si>
  <si>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</si>
  <si>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</si>
  <si>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</si>
  <si>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</si>
  <si>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</si>
  <si>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</si>
  <si>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</si>
  <si>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</si>
  <si>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</si>
  <si>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</si>
  <si>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</si>
  <si>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</si>
  <si>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</si>
  <si>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</si>
  <si>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</si>
  <si>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</si>
  <si>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</si>
  <si>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</si>
  <si>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</si>
  <si>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</si>
  <si>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</si>
  <si>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</si>
  <si>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</si>
  <si>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</si>
  <si>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</si>
  <si>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</si>
  <si>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</si>
  <si>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</si>
  <si>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</si>
  <si>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</si>
  <si>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</si>
  <si>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</si>
  <si>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</si>
  <si>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</si>
  <si>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</si>
  <si>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</si>
  <si>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</si>
  <si>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</si>
  <si>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</si>
  <si>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</si>
  <si>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</si>
  <si>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</si>
  <si>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</si>
  <si>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</si>
  <si>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</si>
  <si>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</si>
  <si>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</si>
  <si>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</si>
  <si>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</si>
  <si>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</si>
  <si>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</si>
  <si>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</si>
  <si>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</si>
  <si>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</si>
  <si>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</si>
  <si>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</si>
  <si>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</si>
  <si>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</si>
  <si>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</si>
  <si>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</si>
  <si>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</si>
  <si>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</si>
  <si>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</si>
  <si>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</si>
  <si>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</si>
  <si>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</si>
  <si>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</si>
  <si>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</si>
  <si>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</si>
  <si>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</si>
  <si>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</si>
  <si>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</si>
  <si>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</si>
  <si>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</si>
  <si>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</si>
  <si>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</si>
  <si>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</si>
  <si>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</si>
  <si>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</si>
  <si>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</si>
  <si>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</si>
  <si>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</si>
  <si>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</si>
  <si>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</si>
  <si>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</si>
  <si>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</si>
  <si>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</si>
  <si>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</si>
  <si>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</si>
  <si>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</si>
  <si>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</si>
  <si>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</si>
  <si>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</si>
  <si>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</si>
  <si>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</si>
  <si>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</si>
  <si>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</si>
  <si>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</si>
  <si>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</si>
  <si>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</si>
  <si>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</si>
  <si>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</si>
  <si>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</si>
  <si>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</si>
  <si>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</si>
  <si>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</si>
  <si>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</si>
  <si>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</si>
  <si>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</si>
  <si>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</si>
  <si>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</si>
  <si>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</si>
  <si>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</si>
  <si>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</si>
  <si>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</si>
  <si>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</si>
  <si>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</si>
  <si>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</si>
  <si>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</si>
  <si>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</si>
  <si>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</si>
  <si>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</si>
  <si>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</si>
  <si>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</si>
  <si>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</si>
  <si>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</si>
  <si>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</si>
  <si>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</si>
  <si>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</si>
  <si>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</si>
  <si>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</si>
  <si>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</si>
  <si>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</si>
  <si>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</si>
  <si>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</si>
  <si>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</si>
  <si>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</si>
  <si>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</si>
  <si>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</si>
  <si>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</si>
  <si>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</si>
  <si>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</si>
  <si>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</si>
  <si>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</si>
  <si>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</si>
  <si>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</si>
  <si>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</si>
  <si>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</si>
  <si>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</si>
  <si>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</si>
  <si>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</si>
  <si>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</si>
  <si>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</si>
  <si>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</si>
  <si>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</si>
  <si>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</si>
  <si>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</si>
  <si>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</si>
  <si>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</si>
  <si>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</si>
  <si>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</si>
  <si>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</si>
  <si>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</si>
  <si>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</si>
  <si>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</si>
  <si>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</si>
  <si>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</si>
  <si>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</si>
  <si>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</si>
  <si>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</si>
  <si>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</si>
  <si>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</si>
  <si>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</si>
  <si>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</si>
  <si>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</si>
  <si>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</si>
  <si>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</si>
  <si>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</si>
  <si>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</si>
  <si>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</si>
  <si>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</si>
  <si>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</si>
  <si>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</si>
  <si>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</si>
  <si>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</si>
  <si>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</si>
  <si>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</si>
  <si>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</si>
  <si>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</si>
  <si>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</si>
  <si>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</si>
  <si>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</si>
  <si>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</si>
  <si>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</si>
  <si>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</si>
  <si>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</si>
  <si>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</si>
  <si>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</si>
  <si>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</si>
  <si>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</si>
  <si>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</si>
  <si>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</si>
  <si>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</si>
  <si>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</si>
  <si>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</si>
  <si>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</si>
  <si>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</si>
  <si>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</si>
  <si>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</si>
  <si>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</si>
  <si>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</si>
  <si>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</si>
  <si>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</si>
  <si>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</si>
  <si>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</si>
  <si>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</si>
  <si>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</si>
  <si>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</si>
  <si>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</si>
  <si>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</si>
  <si>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</si>
  <si>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</si>
  <si>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</si>
  <si>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</si>
  <si>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</si>
  <si>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</si>
  <si>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</si>
  <si>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</si>
  <si>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</si>
  <si>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</si>
  <si>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</si>
  <si>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</si>
  <si>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</si>
  <si>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</si>
  <si>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</si>
  <si>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</si>
  <si>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</si>
  <si>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</si>
  <si>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</si>
  <si>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</si>
  <si>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</si>
  <si>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</si>
  <si>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</si>
  <si>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</si>
  <si>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</si>
  <si>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</si>
  <si>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</si>
  <si>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</si>
  <si>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</si>
  <si>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</si>
  <si>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</si>
  <si>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</si>
  <si>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</si>
  <si>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</si>
  <si>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</si>
  <si>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</si>
  <si>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</si>
  <si>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</si>
  <si>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</si>
  <si>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</si>
  <si>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</si>
  <si>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</si>
  <si>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</si>
  <si>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</si>
  <si>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</si>
  <si>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</si>
  <si>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</si>
  <si>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</si>
  <si>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</si>
  <si>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</si>
  <si>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</si>
  <si>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</si>
  <si>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</si>
  <si>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</si>
  <si>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</si>
  <si>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</si>
  <si>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</si>
  <si>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</si>
  <si>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</si>
  <si>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</si>
  <si>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</si>
  <si>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</si>
  <si>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</si>
  <si>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</si>
  <si>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</si>
  <si>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</si>
  <si>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</si>
  <si>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</si>
  <si>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</si>
  <si>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</si>
  <si>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</si>
  <si>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</si>
  <si>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</si>
  <si>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</si>
  <si>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</si>
  <si>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</si>
  <si>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</si>
  <si>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</si>
  <si>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</si>
  <si>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</si>
  <si>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</si>
  <si>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</si>
  <si>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</si>
  <si>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</si>
  <si>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</si>
  <si>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</si>
  <si>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</si>
  <si>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</si>
  <si>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</si>
  <si>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</si>
  <si>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</si>
  <si>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</si>
  <si>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</si>
  <si>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</si>
  <si>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</si>
  <si>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</si>
  <si>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</si>
  <si>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</si>
  <si>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</si>
  <si>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</si>
  <si>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</si>
  <si>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</si>
  <si>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</si>
  <si>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</si>
  <si>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</si>
  <si>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</si>
  <si>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</si>
  <si>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</si>
  <si>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</si>
  <si>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</si>
  <si>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</si>
  <si>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</si>
  <si>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</si>
  <si>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</si>
  <si>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</si>
  <si>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</si>
  <si>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</si>
  <si>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</si>
  <si>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</si>
  <si>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</si>
  <si>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</si>
  <si>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</si>
  <si>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</si>
  <si>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</si>
  <si>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</si>
  <si>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</si>
  <si>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</si>
  <si>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</si>
  <si>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</si>
  <si>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</si>
  <si>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</si>
  <si>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</si>
  <si>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</si>
  <si>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</si>
  <si>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</si>
  <si>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</si>
  <si>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</si>
  <si>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</si>
  <si>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</si>
  <si>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</si>
  <si>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</si>
  <si>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</si>
  <si>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</si>
  <si>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</si>
  <si>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</si>
  <si>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</si>
  <si>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</si>
  <si>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</si>
  <si>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</si>
  <si>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</si>
  <si>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</si>
  <si>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</si>
  <si>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</si>
  <si>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</si>
  <si>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</si>
  <si>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</si>
  <si>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</si>
  <si>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</si>
  <si>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</si>
  <si>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</si>
  <si>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</si>
  <si>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</si>
  <si>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</si>
  <si>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</si>
  <si>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</si>
  <si>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</si>
  <si>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</si>
  <si>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</si>
  <si>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</si>
  <si>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</si>
  <si>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</si>
  <si>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</si>
  <si>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</si>
  <si>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</si>
  <si>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</si>
  <si>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</si>
  <si>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</si>
  <si>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</si>
  <si>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</si>
  <si>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</si>
  <si>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</si>
  <si>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</si>
  <si>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</si>
  <si>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</si>
  <si>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</si>
  <si>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</si>
  <si>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</si>
  <si>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</si>
  <si>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</si>
  <si>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</si>
  <si>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</si>
  <si>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</si>
  <si>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</si>
  <si>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</si>
  <si>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</si>
  <si>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</si>
  <si>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</si>
  <si>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</si>
  <si>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</si>
  <si>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</si>
  <si>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</si>
  <si>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</si>
  <si>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</si>
  <si>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</si>
  <si>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</si>
  <si>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</si>
  <si>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</si>
  <si>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</si>
  <si>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</si>
  <si>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</si>
  <si>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</si>
  <si>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</si>
  <si>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</si>
  <si>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</si>
  <si>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</si>
  <si>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</si>
  <si>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</si>
  <si>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</si>
  <si>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</si>
  <si>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</si>
  <si>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</si>
  <si>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</si>
  <si>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</si>
  <si>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</si>
  <si>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</si>
  <si>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</si>
  <si>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</si>
  <si>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</si>
  <si>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</si>
  <si>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</si>
  <si>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</si>
  <si>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</si>
  <si>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</si>
  <si>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</si>
  <si>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</si>
  <si>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</si>
  <si>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</si>
  <si>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</si>
  <si>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</si>
  <si>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</si>
  <si>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</si>
  <si>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</si>
  <si>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</si>
  <si>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</si>
  <si>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</si>
  <si>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</si>
  <si>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</si>
  <si>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</si>
  <si>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</si>
  <si>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</si>
  <si>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</si>
  <si>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</si>
  <si>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</si>
  <si>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</si>
  <si>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</si>
  <si>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</si>
  <si>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</si>
  <si>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</si>
  <si>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</si>
  <si>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</si>
  <si>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</si>
  <si>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</si>
  <si>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</si>
  <si>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</si>
  <si>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</si>
  <si>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</si>
  <si>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</si>
  <si>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</si>
  <si>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</si>
  <si>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</si>
  <si>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</si>
  <si>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</si>
  <si>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</si>
  <si>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</si>
  <si>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</si>
  <si>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</si>
  <si>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</si>
  <si>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</si>
  <si>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</si>
  <si>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</si>
  <si>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</si>
  <si>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</si>
  <si>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</si>
  <si>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</si>
  <si>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</si>
  <si>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</si>
  <si>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</si>
  <si>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</si>
  <si>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</si>
  <si>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</si>
  <si>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</si>
  <si>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</si>
  <si>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</si>
  <si>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</si>
  <si>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</si>
  <si>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</si>
  <si>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</si>
  <si>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</si>
  <si>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</si>
  <si>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</si>
  <si>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</si>
  <si>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</si>
  <si>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</si>
  <si>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</si>
  <si>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</si>
  <si>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</si>
  <si>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</si>
  <si>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</si>
  <si>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</si>
  <si>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</si>
  <si>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</si>
  <si>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</si>
  <si>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</si>
  <si>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</si>
  <si>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</si>
  <si>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</si>
  <si>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</si>
  <si>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</si>
  <si>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</si>
  <si>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</si>
  <si>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</si>
  <si>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</si>
  <si>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</si>
  <si>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</si>
  <si>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</si>
  <si>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</si>
  <si>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</si>
  <si>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</si>
  <si>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</si>
  <si>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</si>
  <si>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</si>
  <si>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</si>
  <si>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</si>
  <si>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</si>
  <si>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</si>
  <si>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</si>
  <si>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</si>
  <si>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</si>
  <si>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</si>
  <si>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</si>
  <si>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</si>
  <si>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</si>
  <si>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</si>
  <si>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</si>
  <si>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</si>
  <si>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</si>
  <si>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</si>
  <si>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</si>
  <si>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</si>
  <si>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</si>
  <si>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</si>
  <si>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</si>
  <si>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</si>
  <si>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</si>
  <si>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</si>
  <si>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</si>
  <si>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</si>
  <si>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</si>
  <si>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</si>
  <si>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</si>
  <si>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</si>
  <si>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</si>
  <si>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</si>
  <si>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</si>
  <si>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</si>
  <si>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</si>
  <si>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</si>
  <si>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</si>
  <si>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</si>
  <si>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</si>
  <si>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</si>
  <si>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</si>
  <si>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</si>
  <si>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</si>
  <si>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</si>
  <si>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</si>
  <si>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</si>
  <si>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</si>
  <si>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</si>
  <si>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</si>
  <si>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</si>
  <si>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</si>
  <si>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</si>
  <si>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</si>
  <si>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</si>
  <si>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</si>
  <si>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</si>
  <si>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</si>
  <si>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</si>
  <si>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</si>
  <si>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</si>
  <si>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</si>
  <si>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</si>
  <si>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</si>
  <si>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</si>
  <si>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</si>
  <si>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</si>
  <si>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</si>
  <si>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</si>
  <si>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</si>
  <si>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</si>
  <si>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</si>
  <si>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</si>
  <si>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</si>
  <si>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</si>
  <si>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</si>
  <si>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</si>
  <si>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</si>
  <si>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</si>
  <si>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</si>
  <si>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</si>
  <si>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</si>
  <si>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</si>
  <si>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</si>
  <si>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</si>
  <si>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</si>
  <si>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</si>
  <si>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</si>
  <si>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</si>
  <si>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</si>
  <si>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</si>
  <si>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</si>
  <si>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</si>
  <si>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</si>
  <si>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</si>
  <si>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</si>
  <si>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</si>
  <si>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</si>
  <si>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</si>
  <si>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</si>
  <si>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</si>
  <si>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</si>
  <si>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</si>
  <si>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</si>
  <si>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</si>
  <si>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</si>
  <si>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</si>
  <si>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</si>
  <si>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</si>
  <si>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</si>
  <si>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</si>
  <si>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</si>
  <si>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</si>
  <si>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</si>
  <si>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</si>
  <si>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</si>
  <si>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</si>
  <si>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</si>
  <si>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</si>
  <si>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</si>
  <si>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</si>
  <si>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</si>
  <si>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</si>
  <si>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</si>
  <si>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</si>
  <si>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</si>
  <si>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</si>
  <si>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</si>
  <si>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</si>
  <si>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</si>
  <si>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</si>
  <si>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</si>
  <si>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</si>
  <si>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</si>
  <si>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</si>
  <si>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</si>
  <si>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</si>
  <si>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</si>
  <si>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</si>
  <si>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</si>
  <si>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</si>
  <si>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</si>
  <si>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</si>
  <si>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</si>
  <si>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</si>
  <si>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</si>
  <si>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</si>
  <si>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</si>
  <si>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</si>
  <si>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</si>
  <si>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</si>
  <si>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</si>
  <si>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</si>
  <si>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</si>
  <si>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</si>
  <si>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</si>
  <si>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</si>
  <si>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</si>
  <si>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</si>
  <si>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</si>
  <si>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</si>
  <si>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</si>
  <si>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</si>
  <si>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</si>
  <si>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</si>
  <si>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</si>
  <si>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</si>
  <si>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</si>
  <si>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</si>
  <si>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</si>
  <si>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</si>
  <si>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</si>
  <si>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</si>
  <si>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</si>
  <si>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</si>
  <si>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</si>
  <si>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</si>
  <si>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</si>
  <si>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</si>
  <si>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</si>
  <si>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</si>
  <si>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</si>
  <si>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</si>
  <si>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</si>
  <si>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</si>
  <si>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</si>
  <si>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</si>
  <si>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</si>
  <si>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</si>
  <si>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</si>
  <si>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</si>
  <si>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</si>
  <si>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</si>
  <si>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</si>
  <si>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</si>
  <si>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</si>
  <si>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</si>
  <si>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</si>
  <si>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</si>
  <si>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</si>
  <si>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</si>
  <si>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</si>
  <si>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</si>
  <si>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</si>
  <si>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</si>
  <si>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</si>
  <si>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</si>
  <si>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</si>
  <si>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</si>
  <si>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</si>
  <si>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</si>
  <si>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</si>
  <si>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</si>
  <si>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</si>
  <si>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</si>
  <si>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</si>
  <si>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</si>
  <si>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</si>
  <si>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</si>
  <si>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</si>
  <si>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</si>
  <si>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</si>
  <si>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</si>
  <si>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</si>
  <si>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</si>
  <si>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</si>
  <si>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</si>
  <si>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</si>
  <si>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</si>
  <si>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</si>
  <si>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</si>
  <si>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</si>
  <si>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</si>
  <si>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</si>
  <si>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</si>
  <si>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</si>
  <si>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</si>
  <si>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</si>
  <si>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</si>
  <si>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</si>
  <si>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</si>
  <si>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</si>
  <si>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</si>
  <si>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</si>
  <si>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</si>
  <si>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</si>
  <si>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</si>
  <si>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</si>
  <si>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</si>
  <si>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</si>
  <si>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</si>
  <si>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</si>
  <si>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</si>
  <si>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</si>
  <si>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</si>
  <si>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</si>
  <si>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</si>
  <si>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</si>
  <si>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</si>
  <si>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</si>
  <si>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</si>
  <si>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</si>
  <si>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</si>
  <si>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</si>
  <si>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</si>
  <si>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</si>
  <si>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</si>
  <si>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</si>
  <si>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</si>
  <si>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</si>
  <si>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</si>
  <si>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</si>
  <si>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</si>
  <si>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</si>
  <si>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</si>
  <si>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</si>
  <si>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</si>
  <si>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</si>
  <si>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</si>
  <si>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</si>
  <si>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</si>
  <si>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</si>
  <si>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</si>
  <si>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</si>
  <si>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</si>
  <si>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</si>
  <si>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</si>
  <si>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</si>
  <si>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</si>
  <si>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</si>
  <si>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</si>
  <si>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</si>
  <si>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</si>
  <si>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</si>
  <si>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</si>
  <si>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</si>
  <si>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</si>
  <si>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</si>
  <si>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</si>
  <si>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</si>
  <si>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</si>
  <si>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</si>
  <si>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</si>
  <si>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</si>
  <si>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</si>
  <si>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</si>
  <si>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</si>
  <si>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</si>
  <si>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</si>
  <si>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</si>
  <si>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</si>
  <si>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</si>
  <si>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</si>
  <si>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</si>
  <si>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</si>
  <si>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</si>
  <si>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</si>
  <si>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</si>
  <si>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</si>
  <si>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</si>
  <si>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</si>
  <si>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</si>
  <si>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</si>
  <si>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</si>
  <si>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</si>
  <si>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</si>
  <si>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</si>
  <si>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</si>
  <si>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</si>
  <si>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</si>
  <si>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</si>
  <si>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</si>
  <si>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</si>
  <si>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</si>
  <si>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</si>
  <si>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</si>
  <si>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</si>
  <si>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</si>
  <si>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</si>
  <si>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</si>
  <si>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</si>
  <si>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</si>
  <si>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</si>
  <si>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</si>
  <si>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</si>
  <si>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</si>
  <si>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</si>
  <si>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</si>
  <si>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</si>
  <si>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</si>
  <si>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</si>
  <si>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</si>
  <si>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</si>
  <si>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</si>
  <si>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</si>
  <si>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</si>
  <si>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</si>
  <si>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</si>
  <si>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</si>
  <si>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</si>
  <si>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</si>
  <si>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</si>
  <si>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</si>
  <si>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</si>
  <si>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</si>
  <si>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</si>
  <si>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</si>
  <si>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</si>
  <si>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</si>
  <si>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</si>
  <si>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</si>
  <si>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</si>
  <si>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</si>
  <si>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</si>
  <si>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</si>
  <si>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</si>
  <si>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</si>
  <si>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</si>
  <si>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</si>
  <si>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</si>
  <si>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</si>
  <si>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</si>
  <si>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</si>
  <si>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</si>
  <si>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</si>
  <si>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</si>
  <si>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</si>
  <si>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</si>
  <si>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</si>
  <si>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</si>
  <si>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</si>
  <si>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</si>
  <si>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</si>
  <si>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</si>
  <si>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</si>
  <si>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</si>
  <si>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</si>
  <si>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</si>
  <si>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</si>
  <si>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</si>
  <si>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</si>
  <si>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</si>
  <si>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</si>
  <si>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</si>
  <si>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</si>
  <si>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</si>
  <si>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</si>
  <si>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</si>
  <si>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</si>
  <si>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</si>
  <si>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</si>
  <si>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</si>
  <si>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</si>
  <si>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</si>
  <si>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</si>
  <si>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</si>
  <si>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</si>
  <si>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</si>
  <si>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</si>
  <si>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</si>
  <si>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</si>
  <si>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</si>
  <si>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</si>
  <si>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</si>
  <si>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</si>
  <si>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</si>
  <si>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</si>
  <si>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</si>
  <si>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</si>
  <si>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</si>
  <si>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</si>
  <si>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</si>
  <si>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</si>
  <si>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</si>
  <si>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</si>
  <si>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</si>
  <si>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</si>
  <si>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</si>
  <si>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</si>
  <si>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</si>
  <si>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</si>
  <si>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</si>
  <si>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</si>
  <si>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</si>
  <si>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</si>
  <si>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</si>
  <si>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</si>
  <si>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</si>
  <si>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</si>
  <si>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</si>
  <si>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</si>
  <si>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</si>
  <si>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</si>
  <si>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</si>
  <si>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</si>
  <si>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</si>
  <si>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</si>
  <si>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</si>
  <si>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</si>
  <si>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</si>
  <si>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</si>
  <si>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</si>
  <si>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</si>
  <si>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</si>
  <si>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</si>
  <si>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</si>
  <si>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</si>
  <si>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</si>
  <si>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</si>
  <si>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</si>
  <si>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</si>
  <si>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</si>
  <si>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</si>
  <si>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</si>
  <si>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</si>
  <si>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</si>
  <si>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</si>
  <si>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</si>
  <si>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</si>
  <si>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</si>
  <si>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</si>
  <si>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</si>
  <si>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</si>
  <si>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</si>
  <si>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</si>
  <si>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</si>
  <si>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</si>
  <si>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</si>
  <si>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</si>
  <si>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</si>
  <si>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</si>
  <si>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</si>
  <si>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</si>
  <si>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</si>
  <si>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</si>
  <si>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</si>
  <si>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</si>
  <si>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</si>
  <si>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</si>
  <si>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</si>
  <si>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</si>
  <si>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</si>
  <si>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</si>
  <si>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</si>
  <si>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</si>
  <si>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</si>
  <si>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</si>
  <si>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</si>
  <si>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</si>
  <si>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</si>
  <si>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</si>
  <si>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</si>
  <si>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</si>
  <si>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</si>
  <si>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</si>
  <si>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</si>
  <si>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</si>
  <si>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</si>
  <si>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</si>
  <si>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</si>
  <si>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</si>
  <si>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</si>
  <si>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</si>
  <si>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</si>
  <si>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</si>
  <si>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</si>
  <si>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</si>
  <si>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</si>
  <si>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</si>
  <si>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</si>
  <si>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</si>
  <si>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</si>
  <si>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</si>
  <si>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</si>
  <si>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</si>
  <si>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</si>
  <si>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</si>
  <si>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</si>
  <si>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</si>
  <si>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</si>
  <si>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</si>
  <si>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</si>
  <si>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</si>
  <si>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</si>
  <si>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</si>
  <si>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</si>
  <si>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</si>
  <si>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</si>
  <si>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</si>
  <si>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</si>
  <si>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</si>
  <si>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</si>
  <si>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</si>
  <si>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</si>
  <si>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</si>
  <si>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</si>
  <si>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</si>
  <si>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</si>
  <si>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</si>
  <si>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</si>
  <si>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</si>
  <si>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</si>
  <si>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</si>
  <si>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</si>
  <si>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</si>
  <si>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</si>
  <si>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</si>
  <si>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</si>
  <si>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</si>
  <si>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</si>
  <si>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</si>
  <si>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</si>
  <si>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</si>
  <si>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</si>
  <si>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</si>
  <si>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</si>
  <si>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</si>
  <si>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</si>
  <si>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</si>
  <si>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</si>
  <si>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</si>
  <si>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</si>
  <si>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</si>
  <si>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</si>
  <si>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</si>
  <si>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</si>
  <si>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</si>
  <si>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</si>
  <si>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</si>
  <si>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</si>
  <si>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</si>
  <si>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</si>
  <si>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</si>
  <si>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</si>
  <si>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</si>
  <si>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</si>
  <si>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</si>
  <si>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</si>
  <si>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</si>
  <si>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</si>
  <si>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</si>
  <si>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</si>
  <si>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</si>
  <si>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</si>
  <si>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</si>
  <si>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</si>
  <si>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</si>
  <si>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</si>
  <si>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</si>
  <si>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</si>
  <si>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</si>
  <si>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</si>
  <si>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</si>
  <si>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</si>
  <si>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</si>
  <si>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</si>
  <si>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</si>
  <si>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</si>
  <si>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</si>
  <si>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</si>
  <si>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</si>
  <si>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</si>
  <si>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</si>
  <si>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</si>
  <si>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</si>
  <si>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</si>
  <si>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</si>
  <si>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</si>
  <si>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</si>
  <si>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</si>
  <si>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</si>
  <si>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</si>
  <si>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</si>
  <si>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</si>
  <si>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</si>
  <si>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</si>
  <si>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</si>
  <si>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</si>
  <si>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</si>
  <si>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</si>
  <si>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</si>
  <si>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</si>
  <si>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</si>
  <si>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</si>
  <si>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</si>
  <si>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</si>
  <si>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</si>
  <si>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</si>
  <si>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</si>
  <si>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</si>
  <si>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</si>
  <si>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</si>
  <si>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</si>
  <si>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</si>
  <si>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</si>
  <si>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</si>
  <si>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</si>
  <si>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</si>
  <si>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</si>
  <si>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</si>
  <si>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</si>
  <si>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</si>
  <si>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</si>
  <si>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</si>
  <si>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</si>
  <si>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</si>
  <si>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</si>
  <si>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</si>
  <si>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</si>
  <si>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</si>
  <si>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</si>
  <si>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</si>
  <si>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</si>
  <si>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</si>
  <si>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</si>
  <si>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</si>
  <si>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</si>
  <si>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</si>
  <si>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</si>
  <si>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</si>
  <si>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</si>
  <si>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</si>
  <si>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</si>
  <si>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</si>
  <si>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</si>
  <si>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</si>
  <si>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</si>
  <si>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</si>
  <si>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</si>
  <si>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</si>
  <si>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</si>
  <si>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</si>
  <si>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</si>
  <si>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</si>
  <si>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</si>
  <si>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</si>
  <si>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</si>
  <si>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</si>
  <si>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</si>
  <si>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</si>
  <si>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</si>
  <si>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</si>
  <si>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</si>
  <si>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</si>
  <si>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</si>
  <si>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</si>
  <si>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</si>
  <si>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</si>
  <si>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</si>
  <si>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</si>
  <si>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</si>
  <si>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</si>
  <si>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</si>
  <si>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</si>
  <si>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</si>
  <si>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</si>
  <si>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</si>
  <si>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</si>
  <si>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</si>
  <si>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</si>
  <si>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</si>
  <si>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</si>
  <si>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</si>
  <si>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</si>
  <si>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</si>
  <si>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</si>
  <si>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</si>
  <si>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</si>
  <si>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</si>
  <si>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</si>
  <si>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</si>
  <si>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</si>
  <si>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</si>
  <si>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</si>
  <si>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</si>
  <si>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</si>
  <si>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</si>
  <si>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</si>
  <si>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</si>
  <si>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</si>
  <si>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</si>
  <si>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</si>
  <si>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</si>
  <si>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</si>
  <si>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</si>
  <si>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</si>
  <si>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</si>
  <si>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</si>
  <si>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</si>
  <si>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</si>
  <si>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</si>
  <si>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</si>
  <si>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</si>
  <si>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</si>
  <si>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</si>
  <si>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</si>
  <si>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</si>
  <si>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</si>
  <si>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</si>
  <si>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</si>
  <si>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</si>
  <si>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</si>
  <si>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</si>
  <si>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</si>
  <si>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</si>
  <si>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</si>
  <si>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</si>
  <si>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</si>
  <si>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</si>
  <si>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</si>
  <si>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</si>
  <si>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</si>
  <si>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</si>
  <si>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</si>
  <si>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</si>
  <si>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</si>
  <si>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</si>
  <si>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</si>
  <si>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</si>
  <si>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</si>
  <si>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</si>
  <si>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</si>
  <si>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</si>
  <si>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</si>
  <si>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</si>
  <si>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</si>
  <si>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</si>
  <si>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</si>
  <si>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</si>
  <si>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</si>
  <si>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</si>
  <si>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</si>
  <si>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</si>
  <si>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</si>
  <si>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</si>
  <si>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</si>
  <si>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</si>
  <si>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</si>
  <si>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</si>
  <si>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</si>
  <si>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</si>
  <si>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</si>
  <si>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</si>
  <si>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</si>
  <si>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</si>
  <si>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</si>
  <si>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</si>
  <si>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</si>
  <si>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</si>
  <si>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</si>
  <si>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</si>
  <si>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</si>
  <si>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</si>
  <si>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</si>
  <si>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</si>
  <si>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</si>
  <si>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</si>
  <si>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</si>
  <si>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</si>
  <si>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</si>
  <si>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</si>
  <si>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</si>
  <si>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</si>
  <si>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</si>
  <si>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</si>
  <si>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</si>
  <si>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</si>
  <si>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</si>
  <si>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</si>
  <si>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</si>
  <si>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</si>
  <si>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</si>
  <si>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</si>
  <si>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</si>
  <si>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</si>
  <si>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</si>
  <si>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</si>
  <si>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</si>
  <si>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</si>
  <si>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</si>
  <si>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</si>
  <si>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</si>
  <si>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</si>
  <si>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</si>
  <si>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</si>
  <si>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</si>
  <si>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</si>
  <si>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</si>
  <si>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</si>
  <si>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</si>
  <si>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</si>
  <si>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</si>
  <si>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</si>
  <si>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</si>
  <si>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</si>
  <si>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</si>
  <si>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</si>
  <si>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</si>
  <si>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</si>
  <si>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</si>
  <si>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</si>
  <si>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</si>
  <si>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</si>
  <si>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</si>
  <si>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</si>
  <si>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</si>
  <si>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</si>
  <si>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</si>
  <si>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</si>
  <si>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</si>
  <si>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</si>
  <si>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</si>
  <si>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</si>
  <si>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</si>
  <si>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</si>
  <si>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</si>
  <si>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</si>
  <si>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</si>
  <si>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</si>
  <si>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</si>
  <si>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</si>
  <si>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</si>
  <si>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</si>
  <si>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</si>
  <si>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</si>
  <si>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</si>
  <si>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</si>
  <si>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</si>
  <si>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</si>
  <si>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</si>
  <si>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</si>
  <si>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</si>
  <si>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</si>
  <si>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</si>
  <si>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</si>
  <si>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</si>
  <si>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</si>
  <si>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</si>
  <si>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</si>
  <si>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</si>
  <si>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</si>
  <si>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</si>
  <si>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</si>
  <si>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</si>
  <si>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</si>
  <si>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</si>
  <si>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</si>
  <si>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</si>
  <si>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</si>
  <si>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</si>
  <si>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</si>
  <si>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</si>
  <si>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</si>
  <si>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</si>
  <si>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</si>
  <si>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</si>
  <si>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</si>
  <si>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</si>
  <si>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</si>
  <si>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</si>
  <si>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</si>
  <si>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</si>
  <si>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</si>
  <si>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</si>
  <si>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</si>
  <si>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</si>
  <si>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</si>
  <si>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</si>
  <si>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</si>
  <si>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</si>
  <si>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</si>
  <si>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</si>
  <si>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</si>
  <si>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</si>
  <si>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</si>
  <si>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</si>
  <si>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</si>
  <si>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</si>
  <si>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</si>
  <si>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</si>
  <si>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</si>
  <si>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</si>
  <si>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</si>
  <si>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</si>
  <si>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</si>
  <si>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</si>
  <si>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</si>
  <si>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</si>
  <si>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</si>
  <si>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</si>
  <si>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</si>
  <si>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</si>
  <si>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</si>
  <si>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</si>
  <si>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</si>
  <si>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</si>
  <si>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</si>
  <si>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</si>
  <si>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</si>
  <si>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</si>
  <si>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</si>
  <si>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</si>
  <si>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</si>
  <si>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</si>
  <si>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</si>
  <si>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</si>
  <si>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</si>
  <si>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</si>
  <si>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</si>
  <si>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</si>
  <si>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</si>
  <si>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</si>
  <si>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</si>
  <si>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</si>
  <si>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</si>
  <si>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</si>
  <si>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</si>
  <si>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</si>
  <si>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</si>
  <si>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</si>
  <si>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</si>
  <si>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</si>
  <si>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</si>
  <si>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</si>
  <si>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</si>
  <si>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</si>
  <si>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</si>
  <si>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</si>
  <si>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</si>
  <si>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</si>
  <si>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</si>
  <si>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</si>
  <si>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</si>
  <si>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</si>
  <si>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</si>
  <si>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</si>
  <si>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</si>
  <si>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</si>
  <si>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</si>
  <si>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</si>
  <si>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</si>
  <si>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</si>
  <si>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</si>
  <si>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</si>
  <si>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</si>
  <si>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</si>
  <si>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</si>
  <si>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</si>
  <si>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</si>
  <si>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</si>
  <si>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</si>
  <si>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</si>
  <si>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</si>
  <si>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</si>
  <si>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</si>
  <si>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</si>
  <si>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</si>
  <si>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</si>
  <si>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</si>
  <si>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</si>
  <si>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</si>
  <si>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</si>
  <si>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</si>
  <si>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</si>
  <si>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</si>
  <si>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</si>
  <si>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</si>
  <si>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</si>
  <si>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</si>
  <si>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</si>
  <si>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</si>
  <si>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</si>
  <si>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</si>
  <si>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</si>
  <si>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</si>
  <si>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</si>
  <si>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</si>
  <si>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</si>
  <si>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</si>
  <si>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</si>
  <si>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</si>
  <si>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</si>
  <si>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</si>
  <si>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</si>
  <si>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</si>
  <si>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</si>
  <si>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</si>
  <si>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</si>
  <si>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</si>
  <si>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</si>
  <si>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</si>
  <si>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</si>
  <si>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</si>
  <si>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</si>
  <si>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</si>
  <si>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</si>
  <si>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</si>
  <si>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</si>
  <si>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</si>
  <si>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</si>
  <si>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</si>
  <si>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</si>
  <si>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</si>
  <si>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</si>
  <si>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</si>
  <si>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</si>
  <si>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</si>
  <si>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</si>
  <si>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</si>
  <si>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</si>
  <si>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</si>
  <si>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</si>
  <si>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</si>
  <si>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</si>
  <si>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</si>
  <si>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</si>
  <si>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</si>
  <si>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</si>
  <si>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</si>
  <si>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</si>
  <si>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</si>
  <si>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</si>
  <si>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</si>
  <si>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</si>
  <si>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</si>
  <si>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</si>
  <si>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</si>
  <si>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</si>
  <si>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</si>
  <si>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</si>
  <si>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</si>
  <si>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</si>
  <si>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</si>
  <si>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</si>
  <si>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</si>
  <si>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</si>
  <si>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</si>
  <si>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</si>
  <si>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</si>
  <si>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</si>
  <si>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</si>
  <si>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</si>
  <si>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</si>
  <si>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</si>
  <si>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</si>
  <si>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</si>
  <si>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</si>
  <si>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</si>
  <si>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</si>
  <si>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</si>
  <si>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</si>
  <si>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</si>
  <si>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</si>
  <si>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</si>
  <si>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</si>
  <si>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</si>
  <si>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</si>
  <si>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</si>
  <si>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</si>
  <si>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</si>
  <si>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</si>
  <si>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</si>
  <si>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</si>
  <si>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</si>
  <si>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</si>
  <si>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</si>
  <si>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</si>
  <si>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</si>
  <si>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</si>
  <si>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</si>
  <si>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</si>
  <si>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</si>
  <si>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</si>
  <si>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</si>
  <si>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</si>
  <si>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</si>
  <si>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</si>
  <si>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</si>
  <si>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</si>
  <si>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</si>
  <si>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</si>
  <si>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</si>
  <si>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</si>
  <si>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</si>
  <si>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</si>
  <si>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</si>
  <si>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</si>
  <si>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</si>
  <si>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</si>
  <si>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</si>
  <si>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</si>
  <si>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</si>
  <si>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</si>
  <si>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</si>
  <si>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</si>
  <si>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</si>
  <si>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</si>
  <si>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</si>
  <si>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</si>
  <si>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</si>
  <si>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</si>
  <si>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</si>
  <si>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</si>
  <si>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</si>
  <si>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</si>
  <si>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</si>
  <si>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</si>
  <si>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</si>
  <si>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</si>
  <si>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</si>
  <si>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</si>
  <si>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</si>
  <si>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</si>
  <si>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</si>
  <si>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</si>
  <si>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</si>
  <si>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</si>
  <si>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</si>
  <si>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</si>
  <si>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</si>
  <si>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</si>
  <si>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</si>
  <si>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</si>
  <si>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</si>
  <si>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</si>
  <si>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</si>
  <si>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</si>
  <si>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</si>
  <si>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</si>
  <si>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</si>
  <si>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</si>
  <si>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</si>
  <si>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</si>
  <si>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</si>
  <si>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</si>
  <si>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</si>
  <si>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</si>
  <si>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</si>
  <si>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</si>
  <si>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</si>
  <si>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</si>
  <si>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</si>
  <si>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</si>
  <si>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</si>
  <si>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</si>
  <si>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</si>
  <si>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</si>
  <si>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</si>
  <si>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</si>
  <si>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</si>
  <si>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</si>
  <si>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</si>
  <si>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</si>
  <si>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</si>
  <si>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</si>
  <si>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</si>
  <si>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</si>
  <si>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</si>
  <si>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</si>
  <si>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</si>
  <si>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</si>
  <si>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</si>
  <si>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</si>
  <si>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</si>
  <si>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</si>
  <si>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</si>
  <si>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</si>
  <si>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</si>
  <si>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</si>
  <si>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</si>
  <si>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</si>
  <si>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</si>
  <si>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</si>
  <si>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</si>
  <si>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</si>
  <si>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</si>
  <si>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</si>
  <si>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</si>
  <si>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</si>
  <si>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</si>
  <si>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</si>
  <si>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</si>
  <si>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</si>
  <si>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</si>
  <si>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</si>
  <si>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</si>
  <si>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</si>
  <si>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</si>
  <si>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</si>
  <si>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</si>
  <si>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</si>
  <si>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</si>
  <si>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</si>
  <si>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</si>
  <si>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</si>
  <si>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</si>
  <si>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</si>
  <si>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</si>
  <si>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</si>
  <si>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</si>
  <si>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</si>
  <si>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</si>
  <si>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</si>
  <si>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</si>
  <si>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</si>
  <si>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</si>
  <si>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</si>
  <si>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</si>
  <si>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</si>
  <si>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</si>
  <si>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</si>
  <si>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</si>
  <si>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</si>
  <si>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</si>
  <si>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</si>
  <si>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</si>
  <si>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</si>
  <si>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</si>
  <si>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</si>
  <si>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</si>
  <si>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</si>
  <si>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</si>
  <si>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</si>
  <si>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</si>
  <si>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</si>
  <si>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</si>
  <si>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</si>
  <si>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</si>
  <si>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</si>
  <si>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</si>
  <si>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</si>
  <si>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</si>
  <si>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</si>
  <si>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</si>
  <si>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</si>
  <si>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</si>
  <si>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</si>
  <si>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</si>
  <si>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</si>
  <si>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</si>
  <si>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</si>
  <si>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</si>
  <si>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</si>
  <si>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</si>
  <si>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</si>
  <si>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</si>
  <si>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</si>
  <si>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</si>
  <si>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</si>
  <si>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</si>
  <si>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</si>
  <si>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</si>
  <si>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</si>
  <si>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</si>
  <si>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</si>
  <si>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</si>
  <si>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</si>
  <si>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</si>
  <si>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</si>
  <si>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</si>
  <si>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</si>
  <si>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</si>
  <si>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</si>
  <si>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</si>
  <si>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</si>
  <si>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</si>
  <si>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</si>
  <si>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</si>
  <si>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</si>
  <si>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</si>
  <si>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</si>
  <si>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</si>
  <si>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</si>
  <si>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</si>
  <si>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</si>
  <si>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</si>
  <si>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</si>
  <si>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</si>
  <si>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</si>
  <si>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</si>
  <si>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</si>
  <si>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</si>
  <si>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</si>
  <si>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</si>
  <si>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</si>
  <si>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</si>
  <si>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</si>
  <si>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</si>
  <si>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</si>
  <si>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</si>
  <si>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</si>
  <si>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</si>
  <si>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</si>
  <si>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</si>
  <si>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</si>
  <si>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</si>
  <si>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</si>
  <si>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</si>
  <si>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</si>
  <si>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</si>
  <si>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</si>
  <si>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</si>
  <si>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</si>
  <si>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</si>
  <si>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</si>
  <si>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</si>
  <si>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</si>
  <si>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</si>
  <si>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</si>
  <si>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</si>
  <si>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</si>
  <si>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</si>
  <si>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</si>
  <si>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</si>
  <si>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</si>
  <si>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</si>
  <si>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</si>
  <si>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</si>
  <si>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</si>
  <si>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</si>
  <si>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</si>
  <si>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</si>
  <si>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</si>
  <si>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</si>
  <si>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</si>
  <si>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</si>
  <si>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</si>
  <si>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</si>
  <si>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</si>
  <si>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</si>
  <si>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</si>
  <si>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</si>
  <si>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</si>
  <si>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</si>
  <si>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</si>
  <si>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</si>
  <si>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</si>
  <si>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</si>
  <si>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</si>
  <si>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</si>
  <si>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</si>
  <si>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</si>
  <si>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</si>
  <si>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</si>
  <si>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</si>
  <si>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</si>
  <si>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</si>
  <si>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</si>
  <si>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</si>
  <si>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</si>
  <si>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</si>
  <si>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</si>
  <si>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</si>
  <si>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</si>
  <si>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</si>
  <si>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</si>
  <si>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</si>
  <si>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</si>
  <si>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</si>
  <si>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</si>
  <si>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</si>
  <si>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</si>
  <si>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</si>
  <si>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</si>
  <si>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</si>
  <si>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</si>
  <si>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</si>
  <si>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</si>
  <si>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</si>
  <si>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</si>
  <si>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</si>
  <si>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</si>
  <si>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</si>
  <si>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</si>
  <si>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</si>
  <si>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</si>
  <si>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</si>
  <si>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</si>
  <si>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</si>
  <si>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</si>
  <si>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</si>
  <si>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</si>
  <si>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</si>
  <si>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</si>
  <si>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</si>
  <si>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</si>
  <si>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</si>
  <si>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</si>
  <si>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</si>
  <si>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</si>
  <si>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</si>
  <si>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</si>
  <si>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</si>
  <si>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</si>
  <si>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</si>
  <si>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</si>
  <si>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</si>
  <si>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</si>
  <si>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</si>
  <si>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</si>
  <si>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</si>
  <si>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</si>
  <si>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</si>
  <si>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</si>
  <si>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</si>
  <si>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</si>
  <si>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</si>
  <si>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</si>
  <si>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</si>
  <si>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</si>
  <si>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</si>
  <si>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</si>
  <si>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</si>
  <si>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</si>
  <si>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</si>
  <si>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</si>
  <si>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</si>
  <si>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</si>
  <si>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</si>
  <si>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</si>
  <si>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</si>
  <si>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</si>
  <si>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</si>
  <si>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</si>
  <si>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</si>
  <si>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</si>
  <si>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</si>
  <si>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</si>
  <si>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</si>
  <si>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</si>
  <si>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</si>
  <si>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</si>
  <si>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</si>
  <si>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</si>
  <si>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</si>
  <si>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</si>
  <si>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</si>
  <si>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</si>
  <si>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</si>
  <si>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</si>
  <si>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</si>
  <si>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</si>
  <si>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</si>
  <si>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</si>
  <si>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</si>
  <si>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</si>
  <si>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</si>
  <si>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</si>
  <si>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</si>
  <si>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</si>
  <si>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</si>
  <si>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</si>
  <si>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</si>
  <si>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</si>
  <si>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</si>
  <si>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</si>
  <si>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</si>
  <si>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</si>
  <si>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</si>
  <si>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</si>
  <si>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</si>
  <si>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</si>
  <si>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</si>
  <si>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</si>
  <si>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</si>
  <si>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</si>
  <si>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</si>
  <si>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</si>
  <si>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</si>
  <si>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</si>
  <si>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</si>
  <si>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</si>
  <si>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</si>
  <si>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</si>
  <si>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</si>
  <si>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</si>
  <si>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</si>
  <si>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</si>
  <si>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</si>
  <si>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</si>
  <si>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</si>
  <si>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</si>
  <si>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</si>
  <si>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</si>
  <si>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</si>
  <si>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</si>
  <si>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</si>
  <si>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</si>
  <si>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</si>
  <si>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</si>
  <si>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</si>
  <si>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</si>
  <si>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</si>
  <si>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</si>
  <si>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</si>
  <si>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</si>
  <si>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</si>
  <si>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</si>
  <si>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</si>
  <si>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</si>
  <si>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</si>
  <si>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</si>
  <si>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</si>
  <si>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</si>
  <si>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</si>
  <si>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</si>
  <si>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</si>
  <si>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</si>
  <si>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</si>
  <si>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</si>
  <si>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</si>
  <si>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</si>
  <si>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</si>
  <si>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</si>
  <si>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</si>
  <si>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</si>
  <si>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</si>
  <si>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</si>
  <si>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</si>
  <si>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</si>
  <si>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</si>
  <si>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</si>
  <si>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</si>
  <si>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</si>
  <si>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</si>
  <si>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</si>
  <si>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</si>
  <si>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</si>
  <si>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</si>
  <si>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</si>
  <si>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</si>
  <si>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</si>
  <si>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</si>
  <si>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</si>
  <si>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</si>
  <si>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</si>
  <si>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</si>
  <si>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</si>
  <si>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</si>
  <si>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</si>
  <si>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</si>
  <si>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</si>
  <si>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</si>
  <si>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</si>
  <si>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</si>
  <si>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</si>
  <si>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</si>
  <si>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</si>
  <si>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</si>
  <si>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</si>
  <si>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</si>
  <si>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</si>
  <si>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</si>
  <si>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</si>
  <si>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</si>
  <si>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</si>
  <si>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</si>
  <si>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</si>
  <si>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</si>
  <si>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</si>
  <si>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</si>
  <si>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</si>
  <si>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</si>
  <si>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</si>
  <si>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</si>
  <si>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</si>
  <si>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</si>
  <si>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</si>
  <si>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</si>
  <si>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</si>
  <si>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</si>
  <si>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</si>
  <si>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</si>
  <si>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</si>
  <si>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</si>
  <si>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</si>
  <si>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</si>
  <si>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</si>
  <si>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</si>
  <si>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</si>
  <si>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</si>
  <si>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</si>
  <si>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</si>
  <si>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</si>
  <si>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</si>
  <si>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</si>
  <si>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</si>
  <si>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</si>
  <si>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</si>
  <si>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</si>
  <si>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</si>
  <si>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</si>
  <si>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</si>
  <si>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</si>
  <si>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</si>
  <si>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</si>
  <si>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</si>
  <si>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</si>
  <si>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</si>
  <si>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</si>
  <si>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</si>
  <si>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</si>
  <si>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</si>
  <si>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</si>
  <si>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</si>
  <si>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</si>
  <si>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</si>
  <si>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</si>
  <si>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</si>
  <si>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</si>
  <si>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</si>
  <si>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</si>
  <si>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</si>
  <si>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</si>
  <si>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</si>
  <si>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</si>
  <si>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</si>
  <si>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</si>
  <si>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</si>
  <si>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</si>
  <si>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</si>
  <si>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</si>
  <si>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</si>
  <si>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</si>
  <si>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</si>
  <si>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</si>
  <si>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</si>
  <si>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</si>
  <si>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</si>
  <si>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</si>
  <si>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</si>
  <si>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</si>
  <si>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</si>
  <si>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</si>
  <si>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</si>
  <si>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</si>
  <si>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</si>
  <si>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</si>
  <si>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</si>
  <si>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</si>
  <si>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</si>
  <si>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</si>
  <si>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</si>
  <si>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</si>
  <si>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</si>
  <si>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</si>
  <si>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</si>
  <si>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</si>
  <si>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</si>
  <si>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</si>
  <si>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</si>
  <si>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</si>
  <si>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</si>
  <si>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</si>
  <si>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</si>
  <si>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</si>
  <si>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</si>
  <si>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</si>
  <si>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</si>
  <si>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</si>
  <si>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</si>
  <si>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</si>
  <si>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</si>
  <si>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</si>
  <si>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</si>
  <si>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</si>
  <si>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</si>
  <si>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</si>
  <si>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</si>
  <si>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</si>
  <si>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</si>
  <si>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</si>
  <si>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</si>
  <si>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</si>
  <si>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</si>
  <si>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</si>
  <si>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</si>
  <si>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</si>
  <si>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</si>
  <si>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</si>
  <si>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</si>
  <si>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</si>
  <si>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</si>
  <si>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</si>
  <si>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</si>
  <si>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</si>
  <si>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</si>
  <si>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</si>
  <si>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</si>
  <si>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</si>
  <si>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</si>
  <si>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</si>
  <si>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</si>
  <si>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</si>
  <si>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</si>
  <si>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</si>
  <si>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</si>
  <si>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</si>
  <si>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</si>
  <si>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</si>
  <si>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</si>
  <si>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</si>
  <si>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</si>
  <si>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</si>
  <si>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</si>
  <si>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</si>
  <si>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</si>
  <si>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</si>
  <si>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</si>
  <si>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</si>
  <si>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</si>
  <si>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</si>
  <si>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</si>
  <si>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</si>
  <si>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</si>
  <si>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</si>
  <si>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</si>
  <si>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</si>
  <si>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</si>
  <si>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</si>
  <si>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</si>
  <si>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</si>
  <si>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</si>
  <si>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</si>
  <si>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</si>
  <si>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</si>
  <si>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</si>
  <si>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</si>
  <si>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</si>
  <si>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</si>
  <si>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</si>
  <si>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</si>
  <si>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</si>
  <si>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</si>
  <si>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</si>
  <si>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</si>
  <si>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</si>
  <si>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</si>
  <si>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</si>
  <si>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</si>
  <si>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</si>
  <si>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</si>
  <si>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</si>
  <si>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</si>
  <si>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</si>
  <si>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</si>
  <si>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</si>
  <si>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</si>
  <si>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</si>
  <si>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</si>
  <si>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</si>
  <si>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</si>
  <si>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</si>
  <si>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</si>
  <si>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</si>
  <si>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</si>
  <si>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</si>
  <si>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</si>
  <si>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</si>
  <si>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</si>
  <si>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</si>
  <si>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</si>
  <si>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</si>
  <si>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</si>
  <si>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</si>
  <si>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</si>
  <si>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</si>
  <si>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</si>
  <si>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</si>
  <si>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</si>
  <si>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</si>
  <si>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</si>
  <si>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</si>
  <si>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</si>
  <si>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</si>
  <si>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</si>
  <si>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</si>
  <si>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</si>
  <si>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</si>
  <si>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</si>
  <si>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</si>
  <si>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</si>
  <si>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</si>
  <si>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</si>
  <si>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</si>
  <si>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</si>
  <si>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</si>
  <si>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</si>
  <si>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</si>
  <si>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</si>
  <si>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</si>
  <si>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</si>
  <si>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</si>
  <si>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</si>
  <si>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</si>
  <si>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</si>
  <si>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</si>
  <si>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</si>
  <si>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</si>
  <si>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</si>
  <si>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</si>
  <si>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</si>
  <si>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</si>
  <si>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</si>
  <si>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</si>
  <si>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</si>
  <si>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</si>
  <si>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</si>
  <si>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</si>
  <si>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</si>
  <si>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</si>
  <si>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</si>
  <si>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</si>
  <si>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</si>
  <si>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</si>
  <si>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</si>
  <si>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</si>
  <si>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</si>
  <si>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</si>
  <si>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</si>
  <si>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</si>
  <si>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</si>
  <si>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</si>
  <si>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</si>
  <si>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</si>
  <si>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</si>
  <si>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</si>
  <si>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</si>
  <si>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</si>
  <si>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</si>
  <si>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</si>
  <si>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</si>
  <si>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</si>
  <si>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</si>
  <si>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</si>
  <si>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</si>
  <si>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</si>
  <si>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</si>
  <si>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</si>
  <si>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</si>
  <si>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</si>
  <si>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</si>
  <si>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</si>
  <si>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</si>
  <si>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</si>
  <si>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</si>
  <si>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</si>
  <si>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</si>
  <si>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</si>
  <si>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</si>
  <si>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</si>
  <si>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</si>
  <si>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</si>
  <si>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</si>
  <si>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</si>
  <si>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</si>
  <si>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</si>
  <si>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</si>
  <si>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</si>
  <si>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</si>
  <si>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</si>
  <si>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</si>
  <si>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</si>
  <si>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</si>
  <si>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</si>
  <si>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</si>
  <si>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</si>
  <si>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</si>
  <si>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</si>
  <si>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</si>
  <si>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</si>
  <si>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</si>
  <si>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</si>
  <si>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</si>
  <si>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</si>
  <si>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</si>
  <si>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</si>
  <si>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</si>
  <si>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</si>
  <si>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</si>
  <si>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</si>
  <si>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</si>
  <si>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</si>
  <si>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</si>
  <si>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</si>
  <si>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</si>
  <si>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</si>
  <si>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</si>
  <si>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</si>
  <si>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</si>
  <si>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</si>
  <si>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</si>
  <si>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</si>
  <si>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</si>
  <si>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</si>
  <si>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</si>
  <si>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</si>
  <si>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</si>
  <si>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</si>
  <si>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</si>
  <si>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</si>
  <si>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</si>
  <si>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</si>
  <si>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</si>
  <si>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</si>
  <si>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</si>
  <si>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</si>
  <si>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</si>
  <si>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</si>
  <si>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</si>
  <si>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</si>
  <si>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</si>
  <si>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</si>
  <si>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</si>
  <si>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</si>
  <si>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</si>
  <si>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</si>
  <si>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</si>
  <si>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</si>
  <si>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</si>
  <si>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</si>
  <si>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</si>
  <si>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</si>
  <si>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</si>
  <si>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</si>
  <si>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</si>
  <si>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</si>
  <si>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</si>
  <si>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</si>
  <si>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</si>
  <si>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</si>
  <si>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</si>
  <si>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</si>
  <si>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</si>
  <si>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</si>
  <si>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</si>
  <si>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</si>
  <si>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</si>
  <si>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</si>
  <si>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</si>
  <si>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</si>
  <si>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</si>
  <si>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</si>
  <si>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</si>
  <si>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</si>
  <si>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</si>
  <si>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</si>
  <si>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</si>
  <si>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</si>
  <si>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</si>
  <si>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</si>
  <si>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</si>
  <si>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</si>
  <si>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</si>
  <si>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</si>
  <si>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</si>
  <si>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</si>
  <si>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</si>
  <si>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</si>
  <si>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</si>
  <si>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</si>
  <si>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</si>
  <si>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</si>
  <si>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</si>
  <si>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</si>
  <si>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</si>
  <si>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</si>
  <si>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</si>
  <si>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</si>
  <si>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</si>
  <si>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</si>
  <si>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</si>
  <si>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</si>
  <si>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</si>
  <si>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</si>
  <si>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</si>
  <si>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</si>
  <si>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</si>
  <si>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</si>
  <si>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</si>
  <si>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</si>
  <si>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</si>
  <si>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</si>
  <si>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</si>
  <si>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</si>
  <si>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</si>
  <si>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</si>
  <si>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</si>
  <si>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</si>
  <si>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</si>
  <si>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</si>
  <si>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</si>
  <si>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</si>
  <si>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</si>
  <si>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</si>
  <si>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</si>
  <si>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</si>
  <si>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</si>
  <si>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</si>
  <si>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</si>
  <si>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</si>
  <si>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</si>
  <si>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</si>
  <si>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</si>
  <si>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</si>
  <si>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</si>
  <si>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</si>
  <si>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</si>
  <si>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</si>
  <si>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</si>
  <si>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</si>
  <si>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</si>
  <si>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</si>
  <si>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</si>
  <si>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</si>
  <si>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</si>
  <si>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</si>
  <si>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</si>
  <si>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</si>
  <si>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</si>
  <si>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</si>
  <si>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</si>
  <si>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</si>
  <si>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</si>
  <si>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</si>
  <si>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</si>
  <si>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</si>
  <si>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</si>
  <si>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</si>
  <si>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</si>
  <si>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</si>
  <si>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</si>
  <si>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</si>
  <si>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</si>
  <si>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</si>
  <si>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</si>
  <si>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</si>
  <si>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</si>
  <si>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</si>
  <si>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</si>
  <si>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</si>
  <si>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</si>
  <si>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</si>
  <si>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</si>
  <si>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</si>
  <si>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</si>
  <si>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</si>
  <si>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</si>
  <si>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</si>
  <si>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</si>
  <si>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</si>
  <si>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</si>
  <si>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</si>
  <si>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</si>
  <si>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</si>
  <si>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</si>
  <si>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</si>
  <si>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</si>
  <si>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</si>
  <si>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</si>
  <si>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</si>
  <si>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</si>
  <si>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</si>
  <si>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</si>
  <si>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</si>
  <si>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</si>
  <si>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</si>
  <si>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</si>
  <si>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</si>
  <si>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</si>
  <si>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</si>
  <si>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</si>
  <si>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</si>
  <si>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</si>
  <si>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</si>
  <si>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</si>
  <si>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</si>
  <si>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</si>
  <si>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</si>
  <si>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</si>
  <si>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</si>
  <si>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</si>
  <si>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</si>
  <si>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</si>
  <si>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</si>
  <si>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</si>
  <si>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</si>
  <si>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</si>
  <si>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</si>
  <si>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</si>
  <si>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</si>
  <si>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</si>
  <si>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</si>
  <si>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</si>
  <si>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</si>
  <si>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</si>
  <si>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</si>
  <si>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</si>
  <si>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</si>
  <si>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</si>
  <si>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</si>
  <si>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</si>
  <si>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</si>
  <si>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</si>
  <si>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</si>
  <si>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</si>
  <si>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</si>
  <si>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</si>
  <si>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</si>
  <si>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</si>
  <si>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</si>
  <si>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</si>
  <si>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</si>
  <si>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</si>
  <si>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</si>
  <si>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</si>
  <si>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</si>
  <si>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</si>
  <si>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</si>
  <si>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</si>
  <si>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</si>
  <si>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</si>
  <si>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</si>
  <si>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</si>
  <si>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</si>
  <si>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</si>
  <si>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</si>
  <si>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</si>
  <si>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</si>
  <si>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</si>
  <si>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</si>
  <si>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</si>
  <si>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</si>
  <si>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</si>
  <si>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</si>
  <si>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</si>
  <si>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</si>
  <si>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</si>
  <si>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</si>
  <si>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</si>
  <si>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</si>
  <si>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</si>
  <si>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</si>
  <si>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</si>
  <si>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</si>
  <si>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</si>
  <si>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</si>
  <si>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</si>
  <si>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</si>
  <si>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</si>
  <si>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</si>
  <si>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</si>
  <si>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</si>
  <si>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</si>
  <si>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</si>
  <si>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</si>
  <si>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</si>
  <si>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</si>
  <si>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</si>
  <si>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</si>
  <si>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</si>
  <si>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</si>
  <si>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</si>
  <si>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</si>
  <si>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</si>
  <si>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</si>
  <si>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</si>
  <si>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</si>
  <si>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</si>
  <si>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</si>
  <si>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</si>
  <si>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</si>
  <si>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</si>
  <si>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</si>
  <si>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</si>
  <si>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</si>
  <si>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</si>
  <si>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</si>
  <si>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</si>
  <si>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</si>
  <si>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</si>
  <si>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</si>
  <si>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</si>
  <si>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</si>
  <si>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</si>
  <si>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</si>
  <si>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</si>
  <si>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</si>
  <si>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</si>
  <si>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</si>
  <si>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</si>
  <si>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</si>
  <si>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</si>
  <si>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</si>
  <si>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</si>
  <si>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</si>
  <si>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</si>
  <si>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</si>
  <si>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</si>
  <si>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</si>
  <si>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</si>
  <si>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</si>
  <si>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</si>
  <si>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</si>
  <si>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</si>
  <si>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</si>
  <si>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</si>
  <si>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</si>
  <si>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</si>
  <si>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</si>
  <si>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</si>
  <si>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</si>
  <si>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</si>
  <si>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</si>
  <si>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</si>
  <si>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</si>
  <si>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</si>
  <si>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</si>
  <si>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</si>
  <si>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</si>
  <si>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</si>
  <si>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</si>
  <si>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</si>
  <si>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</si>
  <si>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</si>
  <si>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</si>
  <si>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</si>
  <si>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</si>
  <si>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</si>
  <si>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</si>
  <si>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</si>
  <si>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</si>
  <si>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</si>
  <si>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</si>
  <si>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</si>
  <si>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</si>
  <si>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</si>
  <si>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</si>
  <si>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</si>
  <si>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</si>
  <si>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</si>
  <si>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</si>
  <si>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</si>
  <si>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</si>
  <si>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</si>
  <si>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</si>
  <si>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</si>
  <si>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</si>
  <si>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</si>
  <si>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</si>
  <si>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</si>
  <si>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</si>
  <si>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</si>
  <si>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</si>
  <si>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</si>
  <si>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</si>
  <si>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</si>
  <si>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</si>
  <si>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</si>
  <si>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</si>
  <si>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</si>
  <si>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</si>
  <si>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</si>
  <si>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</si>
  <si>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</si>
  <si>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</si>
  <si>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</si>
  <si>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</si>
  <si>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</si>
  <si>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</si>
  <si>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</si>
  <si>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</si>
  <si>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</si>
  <si>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</si>
  <si>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</si>
  <si>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</si>
  <si>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</si>
  <si>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</si>
  <si>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</si>
  <si>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</si>
  <si>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</si>
  <si>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</si>
  <si>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</si>
  <si>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</si>
  <si>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</si>
  <si>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</si>
  <si>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</si>
  <si>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</si>
  <si>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</si>
  <si>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</si>
  <si>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</si>
  <si>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</si>
  <si>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</si>
  <si>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</si>
  <si>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</si>
  <si>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</si>
  <si>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</si>
  <si>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</si>
  <si>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</si>
  <si>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</si>
  <si>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</si>
  <si>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</si>
  <si>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</si>
  <si>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</si>
  <si>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</si>
  <si>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</si>
  <si>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</si>
  <si>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</si>
  <si>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</si>
  <si>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</si>
  <si>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</si>
  <si>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</si>
  <si>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</si>
  <si>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</si>
  <si>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</si>
  <si>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</si>
  <si>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</si>
  <si>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</si>
  <si>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</si>
  <si>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</si>
  <si>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</si>
  <si>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</si>
  <si>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</si>
  <si>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</si>
  <si>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</si>
  <si>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</si>
  <si>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</si>
  <si>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</si>
  <si>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</si>
  <si>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</si>
  <si>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</si>
  <si>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</si>
  <si>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</si>
  <si>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</si>
  <si>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</si>
  <si>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</si>
  <si>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</si>
  <si>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</si>
  <si>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</si>
  <si>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</si>
  <si>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</si>
  <si>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</si>
  <si>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</si>
  <si>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</si>
  <si>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</si>
  <si>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</si>
  <si>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</si>
  <si>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</si>
  <si>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</si>
  <si>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</si>
  <si>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</si>
  <si>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</si>
  <si>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</si>
  <si>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</si>
  <si>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</si>
  <si>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</si>
  <si>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</si>
  <si>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</si>
  <si>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</si>
  <si>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</si>
  <si>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</si>
  <si>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</si>
  <si>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</si>
  <si>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</si>
  <si>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</si>
  <si>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</si>
  <si>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</si>
  <si>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</si>
  <si>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</si>
  <si>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</si>
  <si>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</si>
  <si>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</si>
  <si>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</si>
  <si>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</si>
  <si>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</si>
  <si>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</si>
  <si>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</si>
  <si>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</si>
  <si>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</si>
  <si>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</si>
  <si>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</si>
  <si>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</si>
  <si>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</si>
  <si>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</si>
  <si>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</si>
  <si>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</si>
  <si>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</si>
  <si>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</si>
  <si>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</si>
  <si>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</si>
  <si>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</si>
  <si>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</si>
  <si>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</si>
  <si>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</si>
  <si>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</si>
  <si>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</si>
  <si>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</si>
  <si>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</si>
  <si>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</si>
  <si>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</si>
  <si>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</si>
  <si>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</si>
  <si>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</si>
  <si>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</si>
  <si>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</si>
  <si>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</si>
  <si>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</si>
  <si>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</si>
  <si>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</si>
  <si>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</si>
  <si>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</si>
  <si>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</si>
  <si>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</si>
  <si>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</si>
  <si>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</si>
  <si>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</si>
  <si>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</si>
  <si>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</si>
  <si>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</si>
  <si>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</si>
  <si>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</si>
  <si>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</si>
  <si>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</si>
  <si>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</si>
  <si>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</si>
  <si>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</si>
  <si>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</si>
  <si>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</si>
  <si>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</si>
  <si>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</si>
  <si>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</si>
  <si>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</si>
  <si>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</si>
  <si>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</si>
  <si>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</si>
  <si>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</si>
  <si>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</si>
  <si>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</si>
  <si>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</si>
  <si>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</si>
  <si>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</si>
  <si>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</si>
  <si>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</si>
  <si>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</si>
  <si>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</si>
  <si>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</si>
  <si>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</si>
  <si>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</si>
  <si>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</si>
  <si>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</si>
  <si>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</si>
  <si>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</si>
  <si>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</si>
  <si>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</si>
  <si>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</si>
  <si>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</si>
  <si>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</si>
  <si>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</si>
  <si>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</si>
  <si>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</si>
  <si>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</si>
  <si>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</si>
  <si>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</si>
  <si>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</si>
  <si>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</si>
  <si>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</si>
  <si>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</si>
  <si>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</si>
  <si>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</si>
  <si>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</si>
  <si>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</si>
  <si>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</si>
  <si>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</si>
  <si>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</si>
  <si>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</si>
  <si>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</si>
  <si>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</si>
  <si>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</si>
  <si>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</si>
  <si>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</si>
  <si>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</si>
  <si>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</si>
  <si>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</si>
  <si>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</si>
  <si>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</si>
  <si>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</si>
  <si>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</si>
  <si>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</si>
  <si>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</si>
  <si>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</si>
  <si>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</si>
  <si>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</si>
  <si>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</si>
  <si>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</si>
  <si>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</si>
  <si>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</si>
  <si>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</si>
  <si>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</si>
  <si>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</si>
  <si>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</si>
  <si>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</si>
  <si>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</si>
  <si>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</si>
  <si>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</si>
  <si>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</si>
  <si>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</si>
  <si>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</si>
  <si>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</si>
  <si>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</si>
  <si>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</si>
  <si>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</si>
  <si>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</si>
  <si>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</si>
  <si>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</si>
  <si>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</si>
  <si>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</si>
  <si>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</si>
  <si>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</si>
  <si>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</si>
  <si>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</si>
  <si>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</si>
  <si>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</si>
  <si>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</si>
  <si>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</si>
  <si>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</si>
  <si>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</si>
  <si>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</si>
  <si>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</si>
  <si>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</si>
  <si>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</si>
  <si>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</si>
  <si>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</si>
  <si>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</si>
  <si>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</si>
  <si>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</si>
  <si>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</si>
  <si>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</si>
  <si>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</si>
  <si>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</si>
  <si>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</si>
  <si>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</si>
  <si>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</si>
  <si>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</si>
  <si>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</si>
  <si>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</si>
  <si>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</si>
  <si>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</si>
  <si>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</si>
  <si>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</si>
  <si>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</si>
  <si>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</si>
  <si>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</si>
  <si>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</si>
  <si>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</si>
  <si>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</si>
  <si>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</si>
  <si>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</si>
  <si>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</si>
  <si>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</si>
  <si>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</si>
  <si>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</si>
  <si>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</si>
  <si>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</si>
  <si>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</si>
  <si>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</si>
  <si>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</si>
  <si>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</si>
  <si>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</si>
  <si>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</si>
  <si>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</si>
  <si>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</si>
  <si>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</si>
  <si>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</si>
  <si>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</si>
  <si>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</si>
  <si>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</si>
  <si>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</si>
  <si>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</si>
  <si>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</si>
  <si>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</si>
  <si>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</si>
  <si>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</si>
  <si>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</si>
  <si>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</si>
  <si>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</si>
  <si>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</si>
  <si>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</si>
  <si>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</si>
  <si>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</si>
  <si>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</si>
  <si>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</si>
  <si>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</si>
  <si>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</si>
  <si>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</si>
  <si>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</si>
  <si>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</si>
  <si>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</si>
  <si>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</si>
  <si>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</si>
  <si>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</si>
  <si>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</si>
  <si>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</si>
  <si>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</si>
  <si>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</si>
  <si>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</si>
  <si>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</si>
  <si>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</si>
  <si>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</si>
  <si>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</si>
  <si>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</si>
  <si>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</si>
  <si>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</si>
  <si>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</si>
  <si>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</si>
  <si>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</si>
  <si>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</si>
  <si>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</si>
  <si>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</si>
  <si>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</si>
  <si>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</si>
  <si>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</si>
  <si>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</si>
  <si>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</si>
  <si>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</si>
  <si>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</si>
  <si>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</si>
  <si>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</si>
  <si>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</si>
  <si>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</si>
  <si>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</si>
  <si>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</si>
  <si>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</si>
  <si>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</si>
  <si>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</si>
  <si>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</si>
  <si>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</si>
  <si>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</si>
  <si>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</si>
  <si>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</si>
  <si>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</si>
  <si>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</si>
  <si>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</si>
  <si>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</si>
  <si>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</si>
  <si>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</si>
  <si>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</si>
  <si>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</si>
  <si>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</si>
  <si>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</si>
  <si>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</si>
  <si>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</si>
  <si>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</si>
  <si>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</si>
  <si>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</si>
  <si>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</si>
  <si>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</si>
  <si>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</si>
  <si>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</si>
  <si>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</si>
  <si>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</si>
  <si>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</si>
  <si>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</si>
  <si>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</si>
  <si>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</si>
  <si>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</si>
  <si>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</si>
  <si>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</si>
  <si>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</si>
  <si>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</si>
  <si>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</si>
  <si>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</si>
  <si>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</si>
  <si>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</si>
  <si>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</si>
  <si>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</si>
  <si>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</si>
  <si>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</si>
  <si>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</si>
  <si>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</si>
  <si>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</si>
  <si>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</si>
  <si>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</si>
  <si>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</si>
  <si>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</si>
  <si>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</si>
  <si>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</si>
  <si>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</si>
  <si>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</si>
  <si>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</si>
  <si>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</si>
  <si>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</si>
  <si>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</si>
  <si>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</si>
  <si>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</si>
  <si>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</si>
  <si>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</si>
  <si>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</si>
  <si>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</si>
  <si>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</si>
  <si>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</si>
  <si>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</si>
  <si>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</si>
  <si>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</si>
  <si>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</si>
  <si>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</si>
  <si>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</si>
  <si>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</si>
  <si>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</si>
  <si>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</si>
  <si>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</si>
  <si>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</si>
  <si>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</si>
  <si>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</si>
  <si>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</si>
  <si>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</si>
  <si>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</si>
  <si>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</si>
  <si>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</si>
  <si>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</si>
  <si>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</si>
  <si>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</si>
  <si>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</si>
  <si>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</si>
  <si>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</si>
  <si>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</si>
  <si>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</si>
  <si>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</si>
  <si>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</si>
  <si>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</si>
  <si>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</si>
  <si>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</si>
  <si>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</si>
  <si>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</si>
  <si>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</si>
  <si>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</si>
  <si>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</si>
  <si>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</si>
  <si>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</si>
  <si>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</si>
  <si>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</si>
  <si>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</si>
  <si>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</si>
  <si>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</si>
  <si>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</si>
  <si>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</si>
  <si>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</si>
  <si>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</si>
  <si>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</si>
  <si>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</si>
  <si>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</si>
  <si>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</si>
  <si>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</si>
  <si>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</si>
  <si>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</si>
  <si>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</si>
  <si>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</si>
  <si>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</si>
  <si>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</si>
  <si>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</si>
  <si>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</si>
  <si>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</si>
  <si>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</si>
  <si>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</si>
  <si>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</si>
  <si>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</si>
  <si>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</si>
  <si>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</si>
  <si>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</si>
  <si>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</si>
  <si>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</si>
  <si>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</si>
  <si>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</si>
  <si>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</si>
  <si>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</si>
  <si>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</si>
  <si>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</si>
  <si>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</si>
  <si>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</si>
  <si>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</si>
  <si>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</si>
  <si>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</si>
  <si>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</si>
  <si>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</si>
  <si>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</si>
  <si>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</si>
  <si>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</si>
  <si>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</si>
  <si>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</si>
  <si>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</si>
  <si>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</si>
  <si>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</si>
  <si>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</si>
  <si>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</si>
  <si>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</si>
  <si>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</si>
  <si>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</si>
  <si>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</si>
  <si>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</si>
  <si>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</si>
  <si>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</si>
  <si>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</si>
  <si>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</si>
  <si>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</si>
  <si>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</si>
  <si>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</si>
  <si>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</si>
  <si>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</si>
  <si>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</si>
  <si>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</si>
  <si>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</si>
  <si>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</si>
  <si>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</si>
  <si>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</si>
  <si>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</si>
  <si>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</si>
  <si>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</si>
  <si>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</si>
  <si>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</si>
  <si>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</si>
  <si>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</si>
  <si>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</si>
  <si>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</si>
  <si>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</si>
  <si>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</si>
  <si>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</si>
  <si>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</si>
  <si>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</si>
  <si>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</si>
  <si>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</si>
  <si>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</si>
  <si>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</si>
  <si>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</si>
  <si>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</si>
  <si>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</si>
  <si>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</si>
  <si>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</si>
  <si>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</si>
  <si>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</si>
  <si>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</si>
  <si>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</si>
  <si>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</si>
  <si>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</si>
  <si>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</si>
  <si>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</si>
  <si>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</si>
  <si>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</si>
  <si>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</si>
  <si>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</si>
  <si>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</si>
  <si>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</si>
  <si>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</si>
  <si>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</si>
  <si>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</si>
  <si>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</si>
  <si>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</si>
  <si>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</si>
  <si>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</si>
  <si>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</si>
  <si>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</si>
  <si>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</si>
  <si>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</si>
  <si>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</si>
  <si>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</si>
  <si>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</si>
  <si>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</si>
  <si>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</si>
  <si>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</si>
  <si>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</si>
  <si>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</si>
  <si>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</si>
  <si>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</si>
  <si>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</si>
  <si>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</si>
  <si>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</si>
  <si>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</si>
  <si>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</si>
  <si>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</si>
  <si>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</si>
  <si>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</si>
  <si>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</si>
  <si>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</si>
  <si>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</si>
  <si>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</si>
  <si>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</si>
  <si>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</si>
  <si>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</si>
  <si>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</si>
  <si>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</si>
  <si>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</si>
  <si>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</si>
  <si>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</si>
  <si>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</si>
  <si>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</si>
  <si>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</si>
  <si>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</si>
  <si>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</si>
  <si>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</si>
  <si>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</si>
  <si>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</si>
  <si>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</si>
  <si>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</si>
  <si>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</si>
  <si>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</si>
  <si>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</si>
  <si>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</si>
  <si>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</si>
  <si>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</si>
  <si>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</si>
  <si>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</si>
  <si>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</si>
  <si>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</si>
  <si>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</si>
  <si>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</si>
  <si>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</si>
  <si>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</si>
  <si>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</si>
  <si>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</si>
  <si>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</si>
  <si>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</si>
  <si>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</si>
  <si>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</si>
  <si>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</si>
  <si>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</si>
  <si>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</si>
  <si>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</si>
  <si>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</si>
  <si>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</si>
  <si>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</si>
  <si>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</si>
  <si>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</si>
  <si>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</si>
  <si>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</si>
  <si>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</si>
  <si>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</si>
  <si>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</si>
  <si>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</si>
  <si>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</si>
  <si>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</si>
  <si>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</si>
  <si>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</si>
  <si>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</si>
  <si>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</si>
  <si>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</si>
  <si>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</si>
  <si>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</si>
  <si>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</si>
  <si>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</si>
  <si>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</si>
  <si>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</si>
  <si>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</si>
  <si>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</si>
  <si>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</si>
  <si>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</si>
  <si>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</si>
  <si>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</si>
  <si>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</si>
  <si>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</si>
  <si>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</si>
  <si>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</si>
  <si>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</si>
  <si>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</si>
  <si>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</si>
  <si>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</si>
  <si>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</si>
  <si>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</si>
  <si>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</si>
  <si>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</si>
  <si>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</si>
  <si>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</si>
  <si>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</si>
  <si>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</si>
  <si>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</si>
  <si>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</si>
  <si>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</si>
  <si>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</si>
  <si>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</si>
  <si>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</si>
  <si>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</si>
  <si>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</si>
  <si>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</si>
  <si>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</si>
  <si>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</si>
  <si>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</si>
  <si>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</si>
  <si>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</si>
  <si>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</si>
  <si>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</si>
  <si>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</si>
  <si>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</si>
  <si>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</si>
  <si>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</si>
  <si>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</si>
  <si>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</si>
  <si>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</si>
  <si>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</si>
  <si>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</si>
  <si>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</si>
  <si>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</si>
  <si>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</si>
  <si>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</si>
  <si>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</si>
  <si>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</si>
  <si>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</si>
  <si>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</si>
  <si>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</si>
  <si>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</si>
  <si>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</si>
  <si>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</si>
  <si>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</si>
  <si>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</si>
  <si>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</si>
  <si>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</si>
  <si>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</si>
  <si>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</si>
  <si>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</si>
  <si>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</si>
  <si>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</si>
  <si>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</si>
  <si>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</si>
  <si>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</si>
  <si>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</si>
  <si>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</si>
  <si>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</si>
  <si>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</si>
  <si>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</si>
  <si>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</si>
  <si>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</si>
  <si>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</si>
  <si>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</si>
  <si>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</si>
  <si>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</si>
  <si>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</si>
  <si>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</si>
  <si>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</si>
  <si>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</si>
  <si>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</si>
  <si>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</si>
  <si>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</si>
  <si>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</si>
  <si>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</si>
  <si>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</si>
  <si>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</si>
  <si>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</si>
  <si>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</si>
  <si>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</si>
  <si>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</si>
  <si>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</si>
  <si>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</si>
  <si>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</si>
  <si>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</si>
  <si>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</si>
  <si>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</si>
  <si>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</si>
  <si>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</si>
  <si>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</si>
  <si>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</si>
  <si>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</si>
  <si>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</si>
  <si>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</si>
  <si>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</si>
  <si>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</si>
  <si>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</si>
  <si>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</si>
  <si>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</si>
  <si>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</si>
  <si>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</si>
  <si>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</si>
  <si>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</si>
  <si>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</si>
  <si>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</si>
  <si>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</si>
  <si>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</si>
  <si>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</si>
  <si>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</si>
  <si>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</si>
  <si>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</si>
  <si>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</si>
  <si>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</si>
  <si>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</si>
  <si>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</si>
  <si>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</si>
  <si>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</si>
  <si>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</si>
  <si>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</si>
  <si>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</si>
  <si>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</si>
  <si>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</si>
  <si>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</si>
  <si>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</si>
  <si>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</si>
  <si>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</si>
  <si>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</si>
  <si>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</si>
  <si>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</si>
  <si>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</si>
  <si>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</si>
  <si>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</si>
  <si>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</si>
  <si>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</si>
  <si>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</si>
  <si>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</si>
  <si>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</si>
  <si>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</si>
  <si>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</si>
  <si>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</si>
  <si>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</si>
  <si>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</si>
  <si>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</si>
  <si>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</si>
  <si>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</si>
  <si>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</si>
  <si>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</si>
  <si>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</si>
  <si>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</si>
  <si>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</si>
  <si>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</si>
  <si>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</si>
  <si>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</si>
  <si>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</si>
  <si>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</si>
  <si>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</si>
  <si>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</si>
  <si>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</si>
  <si>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</si>
  <si>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</si>
  <si>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</si>
  <si>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</si>
  <si>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</si>
  <si>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</si>
  <si>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</si>
  <si>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</si>
  <si>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</si>
  <si>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</si>
  <si>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</si>
  <si>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</si>
  <si>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</si>
  <si>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</si>
  <si>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</si>
  <si>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</si>
  <si>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</si>
  <si>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</si>
  <si>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</si>
  <si>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</si>
  <si>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</si>
  <si>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</si>
  <si>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</si>
  <si>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</si>
  <si>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</si>
  <si>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</si>
  <si>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</si>
  <si>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</si>
  <si>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</si>
  <si>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</si>
  <si>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</si>
  <si>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</si>
  <si>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</si>
  <si>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</si>
  <si>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</si>
  <si>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</si>
  <si>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</si>
  <si>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</si>
  <si>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</si>
  <si>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</si>
  <si>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</si>
  <si>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</si>
  <si>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</si>
  <si>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</si>
  <si>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</si>
  <si>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</si>
  <si>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</si>
  <si>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</si>
  <si>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</si>
  <si>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</si>
  <si>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</si>
  <si>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</si>
  <si>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</si>
  <si>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</si>
  <si>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</si>
  <si>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</si>
  <si>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</si>
  <si>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</si>
  <si>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</si>
  <si>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</si>
  <si>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</si>
  <si>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</si>
  <si>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</si>
  <si>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</si>
  <si>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</si>
  <si>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</si>
  <si>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</si>
  <si>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</si>
  <si>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</si>
  <si>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</si>
  <si>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</si>
  <si>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</si>
  <si>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</si>
  <si>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</si>
  <si>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</si>
  <si>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</si>
  <si>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</si>
  <si>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</si>
  <si>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</si>
  <si>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</si>
  <si>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</si>
  <si>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</si>
  <si>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</si>
  <si>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</si>
  <si>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</si>
  <si>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</si>
  <si>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</si>
  <si>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</si>
  <si>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</si>
  <si>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</si>
  <si>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</si>
  <si>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</si>
  <si>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</si>
  <si>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</si>
  <si>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</si>
  <si>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</si>
  <si>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</si>
  <si>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</si>
  <si>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</si>
  <si>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</si>
  <si>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</si>
  <si>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</si>
  <si>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</si>
  <si>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</si>
  <si>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</si>
  <si>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</si>
  <si>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</si>
  <si>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</si>
  <si>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</si>
  <si>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</si>
  <si>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</si>
  <si>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</si>
  <si>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</si>
  <si>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</si>
  <si>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</si>
  <si>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</si>
  <si>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</si>
  <si>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</si>
  <si>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</si>
  <si>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</si>
  <si>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</si>
  <si>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</si>
  <si>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</si>
  <si>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</si>
  <si>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</si>
  <si>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</si>
  <si>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</si>
  <si>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</si>
  <si>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</si>
  <si>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</si>
  <si>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</si>
  <si>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</si>
  <si>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</si>
  <si>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</si>
  <si>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</si>
  <si>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</si>
  <si>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</si>
  <si>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</si>
  <si>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</si>
  <si>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</si>
  <si>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</si>
  <si>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</si>
  <si>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</si>
  <si>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</si>
  <si>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</si>
  <si>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</si>
  <si>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</si>
  <si>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</si>
  <si>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</si>
  <si>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</si>
  <si>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</si>
  <si>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</si>
  <si>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</si>
  <si>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</si>
  <si>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</si>
  <si>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</si>
  <si>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</si>
  <si>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</si>
  <si>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</si>
  <si>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</si>
  <si>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</si>
  <si>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</si>
  <si>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</si>
  <si>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</si>
  <si>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</si>
  <si>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</si>
  <si>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</si>
  <si>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</si>
  <si>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</si>
  <si>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</si>
  <si>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</si>
  <si>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</si>
  <si>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</si>
  <si>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</si>
  <si>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</si>
  <si>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</si>
  <si>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</si>
  <si>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</si>
  <si>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</si>
  <si>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</si>
  <si>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</si>
  <si>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</si>
  <si>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</si>
  <si>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</si>
  <si>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</si>
  <si>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</si>
  <si>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</si>
  <si>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</si>
  <si>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</si>
  <si>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</si>
  <si>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</si>
  <si>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</si>
  <si>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</si>
  <si>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</si>
  <si>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</si>
  <si>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</si>
  <si>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</si>
  <si>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</si>
  <si>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</si>
  <si>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</si>
  <si>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</si>
  <si>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</si>
  <si>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</si>
  <si>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</si>
  <si>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</si>
  <si>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</si>
  <si>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</si>
  <si>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</si>
  <si>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</si>
  <si>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</si>
  <si>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</si>
  <si>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</si>
  <si>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</si>
  <si>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</si>
  <si>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</si>
  <si>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</si>
  <si>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</si>
  <si>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</si>
  <si>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</si>
  <si>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</si>
  <si>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</si>
  <si>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</si>
  <si>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</si>
  <si>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</si>
  <si>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</si>
  <si>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</si>
  <si>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</si>
  <si>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</si>
  <si>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</si>
  <si>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</si>
  <si>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</si>
  <si>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</si>
  <si>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</si>
  <si>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</si>
  <si>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</si>
  <si>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</si>
  <si>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</si>
  <si>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</si>
  <si>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</si>
  <si>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</si>
  <si>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</si>
  <si>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</si>
  <si>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</si>
  <si>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</si>
  <si>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</si>
  <si>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</si>
  <si>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</si>
  <si>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</si>
  <si>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</si>
  <si>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</si>
  <si>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</si>
  <si>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</si>
  <si>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</si>
  <si>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</si>
  <si>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</si>
  <si>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</si>
  <si>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</si>
  <si>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</si>
  <si>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</si>
  <si>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</si>
  <si>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</si>
  <si>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</si>
  <si>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</si>
  <si>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</si>
  <si>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</si>
  <si>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</si>
  <si>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</si>
  <si>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</si>
  <si>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</si>
  <si>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</si>
  <si>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</si>
  <si>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</si>
  <si>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</si>
  <si>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</si>
  <si>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</si>
  <si>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</si>
  <si>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</si>
  <si>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</si>
  <si>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</si>
  <si>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</si>
  <si>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</si>
  <si>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</si>
  <si>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</si>
  <si>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</si>
  <si>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</si>
  <si>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</si>
  <si>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</si>
  <si>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</si>
  <si>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</si>
  <si>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</si>
  <si>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</si>
  <si>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</si>
  <si>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</si>
  <si>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</si>
  <si>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</si>
  <si>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</si>
  <si>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</si>
  <si>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</si>
  <si>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</si>
  <si>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</si>
  <si>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</si>
  <si>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</si>
  <si>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</si>
  <si>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</si>
  <si>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</si>
  <si>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</si>
  <si>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</si>
  <si>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</si>
  <si>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</si>
  <si>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</si>
  <si>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</si>
  <si>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</si>
  <si>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</si>
  <si>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</si>
  <si>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</si>
  <si>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</si>
  <si>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</si>
  <si>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</si>
  <si>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</si>
  <si>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</si>
  <si>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</si>
  <si>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</si>
  <si>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</si>
  <si>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</si>
  <si>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</si>
  <si>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</si>
  <si>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</si>
  <si>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</si>
  <si>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</si>
  <si>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</si>
  <si>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</si>
  <si>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</si>
  <si>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</si>
  <si>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</si>
  <si>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</si>
  <si>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</si>
  <si>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</si>
  <si>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</si>
  <si>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</si>
  <si>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</si>
  <si>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</si>
  <si>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</si>
  <si>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</si>
  <si>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</si>
  <si>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</si>
  <si>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</si>
  <si>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</si>
  <si>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</si>
  <si>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</si>
  <si>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</si>
  <si>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</si>
  <si>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</si>
  <si>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</si>
  <si>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</si>
  <si>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</si>
  <si>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</si>
  <si>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</si>
  <si>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</si>
  <si>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</si>
  <si>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</si>
  <si>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</si>
  <si>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</si>
  <si>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</si>
  <si>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</si>
  <si>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</si>
  <si>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</si>
  <si>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</si>
  <si>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</si>
  <si>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</si>
  <si>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</si>
  <si>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</si>
  <si>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</si>
  <si>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</si>
  <si>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</si>
  <si>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</si>
  <si>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</si>
  <si>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</si>
  <si>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</si>
  <si>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</si>
  <si>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</si>
  <si>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</si>
  <si>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</si>
  <si>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</si>
  <si>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</si>
  <si>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</si>
  <si>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</si>
  <si>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</si>
  <si>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</si>
  <si>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</si>
  <si>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</si>
  <si>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</si>
  <si>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</si>
  <si>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</si>
  <si>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</si>
  <si>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</si>
  <si>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</si>
  <si>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</si>
  <si>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</si>
  <si>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</si>
  <si>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</si>
  <si>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</si>
  <si>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</si>
  <si>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</si>
  <si>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</si>
  <si>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</si>
  <si>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</si>
  <si>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</si>
  <si>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</si>
  <si>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</si>
  <si>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</si>
  <si>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</si>
  <si>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</si>
  <si>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</si>
  <si>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</si>
  <si>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</si>
  <si>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</si>
  <si>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</si>
  <si>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</si>
  <si>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</si>
  <si>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</si>
  <si>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</si>
  <si>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</si>
  <si>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</si>
  <si>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</si>
  <si>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</si>
  <si>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</si>
  <si>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</si>
  <si>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</si>
  <si>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</si>
  <si>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</si>
  <si>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</si>
  <si>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</si>
  <si>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</si>
  <si>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</si>
  <si>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</si>
  <si>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</si>
  <si>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</si>
  <si>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</si>
  <si>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</si>
  <si>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</si>
  <si>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</si>
  <si>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</si>
  <si>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</si>
  <si>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</si>
  <si>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</si>
  <si>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</si>
  <si>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</si>
  <si>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</si>
  <si>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</si>
  <si>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</si>
  <si>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</si>
  <si>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</si>
  <si>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</si>
  <si>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</si>
  <si>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</si>
  <si>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</si>
  <si>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</si>
  <si>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</si>
  <si>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</si>
  <si>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</si>
  <si>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</si>
  <si>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</si>
  <si>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</si>
  <si>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</si>
  <si>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</si>
  <si>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</si>
  <si>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</si>
  <si>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</si>
  <si>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</si>
  <si>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</si>
  <si>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</si>
  <si>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</si>
  <si>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</si>
  <si>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</si>
  <si>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</si>
  <si>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</si>
  <si>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</si>
  <si>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</si>
  <si>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</si>
  <si>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</si>
  <si>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</si>
  <si>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</si>
  <si>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</si>
  <si>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</si>
  <si>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</si>
  <si>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</si>
  <si>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</si>
  <si>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</si>
  <si>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</si>
  <si>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</si>
  <si>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</si>
  <si>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</si>
  <si>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</si>
  <si>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</si>
  <si>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</si>
  <si>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</si>
  <si>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</si>
  <si>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</si>
  <si>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</si>
  <si>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</si>
  <si>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</si>
  <si>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</si>
  <si>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</si>
  <si>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</si>
  <si>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</si>
  <si>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</si>
  <si>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</si>
  <si>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</si>
  <si>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</si>
  <si>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</si>
  <si>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</si>
  <si>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</si>
  <si>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</si>
  <si>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</si>
  <si>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</si>
  <si>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</si>
  <si>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</si>
  <si>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</si>
  <si>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</si>
  <si>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</si>
  <si>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</si>
  <si>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</si>
  <si>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</si>
  <si>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</si>
  <si>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</si>
  <si>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</si>
  <si>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</si>
  <si>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</si>
  <si>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</si>
  <si>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</si>
  <si>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</si>
  <si>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</si>
  <si>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</si>
  <si>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</si>
  <si>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</si>
  <si>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</si>
  <si>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</si>
  <si>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</si>
  <si>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</si>
  <si>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</si>
  <si>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</si>
  <si>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</si>
  <si>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</si>
  <si>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</si>
  <si>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</si>
  <si>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</si>
  <si>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</si>
  <si>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</si>
  <si>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</si>
  <si>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</si>
  <si>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</si>
  <si>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</si>
  <si>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</si>
  <si>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</si>
  <si>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</si>
  <si>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</si>
  <si>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</si>
  <si>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</si>
  <si>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</si>
  <si>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</si>
  <si>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</si>
  <si>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</si>
  <si>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</si>
  <si>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</si>
  <si>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</si>
  <si>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</si>
  <si>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</si>
  <si>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</si>
  <si>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</si>
  <si>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</si>
  <si>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</si>
  <si>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</si>
  <si>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</si>
  <si>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</si>
  <si>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</si>
  <si>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</si>
  <si>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</si>
  <si>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</si>
  <si>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</si>
  <si>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</si>
  <si>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</si>
  <si>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</si>
  <si>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</si>
  <si>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</si>
  <si>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</si>
  <si>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</si>
  <si>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</si>
  <si>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</si>
  <si>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</si>
  <si>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</si>
  <si>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</si>
  <si>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</si>
  <si>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</si>
  <si>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</si>
  <si>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</si>
  <si>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</si>
  <si>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</si>
  <si>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</si>
  <si>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</si>
  <si>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</si>
  <si>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</si>
  <si>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</si>
  <si>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</si>
  <si>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</si>
  <si>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</si>
  <si>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</si>
  <si>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</si>
  <si>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</si>
  <si>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</si>
  <si>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</si>
  <si>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</si>
  <si>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</si>
  <si>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</si>
  <si>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</si>
  <si>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</si>
  <si>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</si>
  <si>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</si>
  <si>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</si>
  <si>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</si>
  <si>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</si>
  <si>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</si>
  <si>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</si>
  <si>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</si>
  <si>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</si>
  <si>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</si>
  <si>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</si>
  <si>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</si>
  <si>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</si>
  <si>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</si>
  <si>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</si>
  <si>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</si>
  <si>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</si>
  <si>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</si>
  <si>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</si>
  <si>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</si>
  <si>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</si>
  <si>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</si>
  <si>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</si>
  <si>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</si>
  <si>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</si>
  <si>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</si>
  <si>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</si>
  <si>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</si>
  <si>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</si>
  <si>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</si>
  <si>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</si>
  <si>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</si>
  <si>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</si>
  <si>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</si>
  <si>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</si>
  <si>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</si>
  <si>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</si>
  <si>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</si>
  <si>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</si>
  <si>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</si>
  <si>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</si>
  <si>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</si>
  <si>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</si>
  <si>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</si>
  <si>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</si>
  <si>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</si>
  <si>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</si>
  <si>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</si>
  <si>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</si>
  <si>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</si>
  <si>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</si>
  <si>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</si>
  <si>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</si>
  <si>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</si>
  <si>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</si>
  <si>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</si>
  <si>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</si>
  <si>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</si>
  <si>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</si>
  <si>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</si>
  <si>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</si>
  <si>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</si>
  <si>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</si>
  <si>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</si>
  <si>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</si>
  <si>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</si>
  <si>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</si>
  <si>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</si>
  <si>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</si>
  <si>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</si>
  <si>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</si>
  <si>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</si>
  <si>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</si>
  <si>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</si>
  <si>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</si>
  <si>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</si>
  <si>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</si>
  <si>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</si>
  <si>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</si>
  <si>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</si>
  <si>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</si>
  <si>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</si>
  <si>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</si>
  <si>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</si>
  <si>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</si>
  <si>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</si>
  <si>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</si>
  <si>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</si>
  <si>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</si>
  <si>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</si>
  <si>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</si>
  <si>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</si>
  <si>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</si>
  <si>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</si>
  <si>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</si>
  <si>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</si>
  <si>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</si>
  <si>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</si>
  <si>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</si>
  <si>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</si>
  <si>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</si>
  <si>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</si>
  <si>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</si>
  <si>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</si>
  <si>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</si>
  <si>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</si>
  <si>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</si>
  <si>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</si>
  <si>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</si>
  <si>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</si>
  <si>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</si>
  <si>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</si>
  <si>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</si>
  <si>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</si>
  <si>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</si>
  <si>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</si>
  <si>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</si>
  <si>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</si>
  <si>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</si>
  <si>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</si>
  <si>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</si>
  <si>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</si>
  <si>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</si>
  <si>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</si>
  <si>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</si>
  <si>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</si>
  <si>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</si>
  <si>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</si>
  <si>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</si>
  <si>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</si>
  <si>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</si>
  <si>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</si>
  <si>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</si>
  <si>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</si>
  <si>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</si>
  <si>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</si>
  <si>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</si>
  <si>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</si>
  <si>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</si>
  <si>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</si>
  <si>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</si>
  <si>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</si>
  <si>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</si>
  <si>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</si>
  <si>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</si>
  <si>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</si>
  <si>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</si>
  <si>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</si>
  <si>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</si>
  <si>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</si>
  <si>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</si>
  <si>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</si>
  <si>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</si>
  <si>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</si>
  <si>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</si>
  <si>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</si>
  <si>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</si>
  <si>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</si>
  <si>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</si>
  <si>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</si>
  <si>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</si>
  <si>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</si>
  <si>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</si>
  <si>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</si>
  <si>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</si>
  <si>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</si>
  <si>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</si>
  <si>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</si>
  <si>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</si>
  <si>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</si>
  <si>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</si>
  <si>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</si>
  <si>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</si>
  <si>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</si>
  <si>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</si>
  <si>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</si>
  <si>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</si>
  <si>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</si>
  <si>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</si>
  <si>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</si>
  <si>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</si>
  <si>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</si>
  <si>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</si>
  <si>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</si>
  <si>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</si>
  <si>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</si>
  <si>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</si>
  <si>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</si>
  <si>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</si>
  <si>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</si>
  <si>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</si>
  <si>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</si>
  <si>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</si>
  <si>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</si>
  <si>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</si>
  <si>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</si>
  <si>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</si>
  <si>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</si>
  <si>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</si>
  <si>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</si>
  <si>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</si>
  <si>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</si>
  <si>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</si>
  <si>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</si>
  <si>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</si>
  <si>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</si>
  <si>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</si>
  <si>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</si>
  <si>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</si>
  <si>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</si>
  <si>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</si>
  <si>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</si>
  <si>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</si>
  <si>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</si>
  <si>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</si>
  <si>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</si>
  <si>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</si>
  <si>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</si>
  <si>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</si>
  <si>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</si>
  <si>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</si>
  <si>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</si>
  <si>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</si>
  <si>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</si>
  <si>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</si>
  <si>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</si>
  <si>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</si>
  <si>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</si>
  <si>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</si>
  <si>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</si>
  <si>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</si>
  <si>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</si>
  <si>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</si>
  <si>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</si>
  <si>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</si>
  <si>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</si>
  <si>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</si>
  <si>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</si>
  <si>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</si>
  <si>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</si>
  <si>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</si>
  <si>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</si>
  <si>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</si>
  <si>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</si>
  <si>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</si>
  <si>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</si>
  <si>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</si>
  <si>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</si>
  <si>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</si>
  <si>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</si>
  <si>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</si>
  <si>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</si>
  <si>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</si>
  <si>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</si>
  <si>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</si>
  <si>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</si>
  <si>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</si>
  <si>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</si>
  <si>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</si>
  <si>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</si>
  <si>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</si>
  <si>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</si>
  <si>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</si>
  <si>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</si>
  <si>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</si>
  <si>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</si>
  <si>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</si>
  <si>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</si>
  <si>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</si>
  <si>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</si>
  <si>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</si>
  <si>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</si>
  <si>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</si>
  <si>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</si>
  <si>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</si>
  <si>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</si>
  <si>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</si>
  <si>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</si>
  <si>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</si>
  <si>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</si>
  <si>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</si>
  <si>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</si>
  <si>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</si>
  <si>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</si>
  <si>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</si>
  <si>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</si>
  <si>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</si>
  <si>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</si>
  <si>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</si>
  <si>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</si>
  <si>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</si>
  <si>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</si>
  <si>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</si>
  <si>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</si>
  <si>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</si>
  <si>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</si>
  <si>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</si>
  <si>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</si>
  <si>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</si>
  <si>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</si>
  <si>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</si>
  <si>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</si>
  <si>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</si>
  <si>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</si>
  <si>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</si>
  <si>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</si>
  <si>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</si>
  <si>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</si>
  <si>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</si>
  <si>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</si>
  <si>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</si>
  <si>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</si>
  <si>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</si>
  <si>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</si>
  <si>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</si>
  <si>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</si>
  <si>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</si>
  <si>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</si>
  <si>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</si>
  <si>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</si>
  <si>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</si>
  <si>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</si>
  <si>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</si>
  <si>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</si>
  <si>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</si>
  <si>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</si>
  <si>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</si>
  <si>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</si>
  <si>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</si>
  <si>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</si>
  <si>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</si>
  <si>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</si>
  <si>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</si>
  <si>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</si>
  <si>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</si>
  <si>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</si>
  <si>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</si>
  <si>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</si>
  <si>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</si>
  <si>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</si>
  <si>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</si>
  <si>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</si>
  <si>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</si>
  <si>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</si>
  <si>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</si>
  <si>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</si>
  <si>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</si>
  <si>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</si>
  <si>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</si>
  <si>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</si>
  <si>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</si>
  <si>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</si>
  <si>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</si>
  <si>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</si>
  <si>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</si>
  <si>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</si>
  <si>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</si>
  <si>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</si>
  <si>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</si>
  <si>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</si>
  <si>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</si>
  <si>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</si>
  <si>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</si>
  <si>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</si>
  <si>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</si>
  <si>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</si>
  <si>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</si>
  <si>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</si>
  <si>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</si>
  <si>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</si>
  <si>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</si>
  <si>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</si>
  <si>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</si>
  <si>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</si>
  <si>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</si>
  <si>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</si>
  <si>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</si>
  <si>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</si>
  <si>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</si>
  <si>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</si>
  <si>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</si>
  <si>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</si>
  <si>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</si>
  <si>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</si>
  <si>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</si>
  <si>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</si>
  <si>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</si>
  <si>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</si>
  <si>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</si>
  <si>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</si>
  <si>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</si>
  <si>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</si>
  <si>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</si>
  <si>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</si>
  <si>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</si>
  <si>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</si>
  <si>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</si>
  <si>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</si>
  <si>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</si>
  <si>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</si>
  <si>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</si>
  <si>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</si>
  <si>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</si>
  <si>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</si>
  <si>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</si>
  <si>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</si>
  <si>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</si>
  <si>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</si>
  <si>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</si>
  <si>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</si>
  <si>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</si>
  <si>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</si>
  <si>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</si>
  <si>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</si>
  <si>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</si>
  <si>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</si>
  <si>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</si>
  <si>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</si>
  <si>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</si>
  <si>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</si>
  <si>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</si>
  <si>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</si>
  <si>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</si>
  <si>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</si>
  <si>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</si>
  <si>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</si>
  <si>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</si>
  <si>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</si>
  <si>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</si>
  <si>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</si>
  <si>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</si>
  <si>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</si>
  <si>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</si>
  <si>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</si>
  <si>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</si>
  <si>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</si>
  <si>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</si>
  <si>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</si>
  <si>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</si>
  <si>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</si>
  <si>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</si>
  <si>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</si>
  <si>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</si>
  <si>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</si>
  <si>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</si>
  <si>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</si>
  <si>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</si>
  <si>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</si>
  <si>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</si>
  <si>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</si>
  <si>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</si>
  <si>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</si>
  <si>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</si>
  <si>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</si>
  <si>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</si>
  <si>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</si>
  <si>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</si>
  <si>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</si>
  <si>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</si>
  <si>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</si>
  <si>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</si>
  <si>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</si>
  <si>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</si>
  <si>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</si>
  <si>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</si>
  <si>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</si>
  <si>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</si>
  <si>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</si>
  <si>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</si>
  <si>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</si>
  <si>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</si>
  <si>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</si>
  <si>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</si>
  <si>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</si>
  <si>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</si>
  <si>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</si>
  <si>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</si>
  <si>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</si>
  <si>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</si>
  <si>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</si>
  <si>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</si>
  <si>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</si>
  <si>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</si>
  <si>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</si>
  <si>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</si>
  <si>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</si>
  <si>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</si>
  <si>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</si>
  <si>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</si>
  <si>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</si>
  <si>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</si>
  <si>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</si>
  <si>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</si>
  <si>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</si>
  <si>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</si>
  <si>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</si>
  <si>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</si>
  <si>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</si>
  <si>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</si>
  <si>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</si>
  <si>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</si>
  <si>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</si>
  <si>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</si>
  <si>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</si>
  <si>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</si>
  <si>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</si>
  <si>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</si>
  <si>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</si>
  <si>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</si>
  <si>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</si>
  <si>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</si>
  <si>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</si>
  <si>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</si>
  <si>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</si>
  <si>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</si>
  <si>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</si>
  <si>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</si>
  <si>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</si>
  <si>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</si>
  <si>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</si>
  <si>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</si>
  <si>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</si>
  <si>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</si>
  <si>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</si>
  <si>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</si>
  <si>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</si>
  <si>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</si>
  <si>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</si>
  <si>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</si>
  <si>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</si>
  <si>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</si>
  <si>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</si>
  <si>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</si>
  <si>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</si>
  <si>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</si>
  <si>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</si>
  <si>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</si>
  <si>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</si>
  <si>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</si>
  <si>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</si>
  <si>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</si>
  <si>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</si>
  <si>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</si>
  <si>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</si>
  <si>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</si>
  <si>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</si>
  <si>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</si>
  <si>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</si>
  <si>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</si>
  <si>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</si>
  <si>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</si>
  <si>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</si>
  <si>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</si>
  <si>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</si>
  <si>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</si>
  <si>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</si>
  <si>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</si>
  <si>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</si>
  <si>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</si>
  <si>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</si>
  <si>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</si>
  <si>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</si>
  <si>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</si>
  <si>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</si>
  <si>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</si>
  <si>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</si>
  <si>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</si>
  <si>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</si>
  <si>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</si>
  <si>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</si>
  <si>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</si>
  <si>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</si>
  <si>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</si>
  <si>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</si>
  <si>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</si>
  <si>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</si>
  <si>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</si>
  <si>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</si>
  <si>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</si>
  <si>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</si>
  <si>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</si>
  <si>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</si>
  <si>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</si>
  <si>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</si>
  <si>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</si>
  <si>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</si>
  <si>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</si>
  <si>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</si>
  <si>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</si>
  <si>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</si>
  <si>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</si>
  <si>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</si>
  <si>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</si>
  <si>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</si>
  <si>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</si>
  <si>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</si>
  <si>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</si>
  <si>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</si>
  <si>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</si>
  <si>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</si>
  <si>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</si>
  <si>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</si>
  <si>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</si>
  <si>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</si>
  <si>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</si>
  <si>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</si>
  <si>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</si>
  <si>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</si>
  <si>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</si>
  <si>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</si>
  <si>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</si>
  <si>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</si>
  <si>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</si>
  <si>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</si>
  <si>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</si>
  <si>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</si>
  <si>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</si>
  <si>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</si>
  <si>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</si>
  <si>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</si>
  <si>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</si>
  <si>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</si>
  <si>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</si>
  <si>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</si>
  <si>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</si>
  <si>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</si>
  <si>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</si>
  <si>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</si>
  <si>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</si>
  <si>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</si>
  <si>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</si>
  <si>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</si>
  <si>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</si>
  <si>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</si>
  <si>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</si>
  <si>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</si>
  <si>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</si>
  <si>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</si>
  <si>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</si>
  <si>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</si>
  <si>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</si>
  <si>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</si>
  <si>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</si>
  <si>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</si>
  <si>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</si>
  <si>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</si>
  <si>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</si>
  <si>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</si>
  <si>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</si>
  <si>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</si>
  <si>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</si>
  <si>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</si>
  <si>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</si>
  <si>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</si>
  <si>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</si>
  <si>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</si>
  <si>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</si>
  <si>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</si>
  <si>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</si>
  <si>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</si>
  <si>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</si>
  <si>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</si>
  <si>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</si>
  <si>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</si>
  <si>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</si>
  <si>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</si>
  <si>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</si>
  <si>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</si>
  <si>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</si>
  <si>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</si>
  <si>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</si>
  <si>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</si>
  <si>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</si>
  <si>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</si>
  <si>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</si>
  <si>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</si>
  <si>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</si>
  <si>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</si>
  <si>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</si>
  <si>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</si>
  <si>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</si>
  <si>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</si>
  <si>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</si>
  <si>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</si>
  <si>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</si>
  <si>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</si>
  <si>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</si>
  <si>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</si>
  <si>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</si>
  <si>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</si>
  <si>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</si>
  <si>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</si>
  <si>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</si>
  <si>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</si>
  <si>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</si>
  <si>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</si>
  <si>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</si>
  <si>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</si>
  <si>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</si>
  <si>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</si>
  <si>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</si>
  <si>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</si>
  <si>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</si>
  <si>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</si>
  <si>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</si>
  <si>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</si>
  <si>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</si>
  <si>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</si>
  <si>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</si>
  <si>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</si>
  <si>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</si>
  <si>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</si>
  <si>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</si>
  <si>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</si>
  <si>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</si>
  <si>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</si>
  <si>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</si>
  <si>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</si>
  <si>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</si>
  <si>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</si>
  <si>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</si>
  <si>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</si>
  <si>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</si>
  <si>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</si>
  <si>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</si>
  <si>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</si>
  <si>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</si>
  <si>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</si>
  <si>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</si>
  <si>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</si>
  <si>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</si>
  <si>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</si>
  <si>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</si>
  <si>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</si>
  <si>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</si>
  <si>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</si>
  <si>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</si>
  <si>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</si>
  <si>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</si>
  <si>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</si>
  <si>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</si>
  <si>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</si>
  <si>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</si>
  <si>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</si>
  <si>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</si>
  <si>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</si>
  <si>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</si>
  <si>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</si>
  <si>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</si>
  <si>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</si>
  <si>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</si>
  <si>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</si>
  <si>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</si>
  <si>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</si>
  <si>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</si>
  <si>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</si>
  <si>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</si>
  <si>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</si>
  <si>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</si>
  <si>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</si>
  <si>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</si>
  <si>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</si>
  <si>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</si>
  <si>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</si>
  <si>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</si>
  <si>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</si>
  <si>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</si>
  <si>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</si>
  <si>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</si>
  <si>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</si>
  <si>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</si>
  <si>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</si>
  <si>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</si>
  <si>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</si>
  <si>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</si>
  <si>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</si>
  <si>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</si>
  <si>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</si>
  <si>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</si>
  <si>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</si>
  <si>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</si>
  <si>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</si>
  <si>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</si>
  <si>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</si>
  <si>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</si>
  <si>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</si>
  <si>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</si>
  <si>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</si>
  <si>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</si>
  <si>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</si>
  <si>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</si>
  <si>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</si>
  <si>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</si>
  <si>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</si>
  <si>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</si>
  <si>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</si>
  <si>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</si>
  <si>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</si>
  <si>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</si>
  <si>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</si>
  <si>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</si>
  <si>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</si>
  <si>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</si>
  <si>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</si>
  <si>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</si>
  <si>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</si>
  <si>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</si>
  <si>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</si>
  <si>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</si>
  <si>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</si>
  <si>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</si>
  <si>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</si>
  <si>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</si>
  <si>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</si>
  <si>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</si>
  <si>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</si>
  <si>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</si>
  <si>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</si>
  <si>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</si>
  <si>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</si>
  <si>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</si>
  <si>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</si>
  <si>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</si>
  <si>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</si>
  <si>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</si>
  <si>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</si>
  <si>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</si>
  <si>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</si>
  <si>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</si>
  <si>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</si>
  <si>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</si>
  <si>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</si>
  <si>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</si>
  <si>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</si>
  <si>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</si>
  <si>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</si>
  <si>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</si>
  <si>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</si>
  <si>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</si>
  <si>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</si>
  <si>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</si>
  <si>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</si>
  <si>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</si>
  <si>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</si>
  <si>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</si>
  <si>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</si>
  <si>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</si>
  <si>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</si>
  <si>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</si>
  <si>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</si>
  <si>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</si>
  <si>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</si>
  <si>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</si>
  <si>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</si>
  <si>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</si>
  <si>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</si>
  <si>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</si>
  <si>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</si>
  <si>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</si>
  <si>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</si>
  <si>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</si>
  <si>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</si>
  <si>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</si>
  <si>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</si>
  <si>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</si>
  <si>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</si>
  <si>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</si>
  <si>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</si>
  <si>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</si>
  <si>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</si>
  <si>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</si>
  <si>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</si>
  <si>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</si>
  <si>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</si>
  <si>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</si>
  <si>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</si>
  <si>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</si>
  <si>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</si>
  <si>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</si>
  <si>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</si>
  <si>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</si>
  <si>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</si>
  <si>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</si>
  <si>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</si>
  <si>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</si>
  <si>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</si>
  <si>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</si>
  <si>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</si>
  <si>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</si>
  <si>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</si>
  <si>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</si>
  <si>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</si>
  <si>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</si>
  <si>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</si>
  <si>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</si>
  <si>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</si>
  <si>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</si>
  <si>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</si>
  <si>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</si>
  <si>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</si>
  <si>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</si>
  <si>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</si>
  <si>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</si>
  <si>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</si>
  <si>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</si>
  <si>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</si>
  <si>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</si>
  <si>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</si>
  <si>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</si>
  <si>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</si>
  <si>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</si>
  <si>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</si>
  <si>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</si>
  <si>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</si>
  <si>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</si>
  <si>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</si>
  <si>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</si>
  <si>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</si>
  <si>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</si>
  <si>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</si>
  <si>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</si>
  <si>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</si>
  <si>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</si>
  <si>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</si>
  <si>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</si>
  <si>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</si>
  <si>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</si>
  <si>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</si>
  <si>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</si>
  <si>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</si>
  <si>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</si>
  <si>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</si>
  <si>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</si>
  <si>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</si>
  <si>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</si>
  <si>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</si>
  <si>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</si>
  <si>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</si>
  <si>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</si>
  <si>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</si>
  <si>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</si>
  <si>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</si>
  <si>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</si>
  <si>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</si>
  <si>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</si>
  <si>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</si>
  <si>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</si>
  <si>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</si>
  <si>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</si>
  <si>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</si>
  <si>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</si>
  <si>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</si>
  <si>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</si>
  <si>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</si>
  <si>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</si>
  <si>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</si>
  <si>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</si>
  <si>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</si>
  <si>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</si>
  <si>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</si>
  <si>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</si>
  <si>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</si>
  <si>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</si>
  <si>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</si>
  <si>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</si>
  <si>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</si>
  <si>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</si>
  <si>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</si>
  <si>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</si>
  <si>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</si>
  <si>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</si>
  <si>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</si>
  <si>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</si>
  <si>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</si>
  <si>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</si>
  <si>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</si>
  <si>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</si>
  <si>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</si>
  <si>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</si>
  <si>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</si>
  <si>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</si>
  <si>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</si>
  <si>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</si>
  <si>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</si>
  <si>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</si>
  <si>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</si>
  <si>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</si>
  <si>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</si>
  <si>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</si>
  <si>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</si>
  <si>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</si>
  <si>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</si>
  <si>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</si>
  <si>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</si>
  <si>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</si>
  <si>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</si>
  <si>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</si>
  <si>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</si>
  <si>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</si>
  <si>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</si>
  <si>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</si>
  <si>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</si>
  <si>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</si>
  <si>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</si>
  <si>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</si>
  <si>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</si>
  <si>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</si>
  <si>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</si>
  <si>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</si>
  <si>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</si>
  <si>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</si>
  <si>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</si>
  <si>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</si>
  <si>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</si>
  <si>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</si>
  <si>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</si>
  <si>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</si>
  <si>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</si>
  <si>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</si>
  <si>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</si>
  <si>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</si>
  <si>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</si>
  <si>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</si>
  <si>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</si>
  <si>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</si>
  <si>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</si>
  <si>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</si>
  <si>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</si>
  <si>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</si>
  <si>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</si>
  <si>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</si>
  <si>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</si>
  <si>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</si>
  <si>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</si>
  <si>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</si>
  <si>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</si>
  <si>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</si>
  <si>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</si>
  <si>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</si>
  <si>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</si>
  <si>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</si>
  <si>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</si>
  <si>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</si>
  <si>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</si>
  <si>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</si>
  <si>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</si>
  <si>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</si>
  <si>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</si>
  <si>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</si>
  <si>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</si>
  <si>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</si>
  <si>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</si>
  <si>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</si>
  <si>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</si>
  <si>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</si>
  <si>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</si>
  <si>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</si>
  <si>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</si>
  <si>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</si>
  <si>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</si>
  <si>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</si>
  <si>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</si>
  <si>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</si>
  <si>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</si>
  <si>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</si>
  <si>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</si>
  <si>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</si>
  <si>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</si>
  <si>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</si>
  <si>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</si>
  <si>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</si>
  <si>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</si>
  <si>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</si>
  <si>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</si>
  <si>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</si>
  <si>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</si>
  <si>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</si>
  <si>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</si>
  <si>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</si>
  <si>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</si>
  <si>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</si>
  <si>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</si>
  <si>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</si>
  <si>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</si>
  <si>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</si>
  <si>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</si>
  <si>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</si>
  <si>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</si>
  <si>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</si>
  <si>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</si>
  <si>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</si>
  <si>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</si>
  <si>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</si>
  <si>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</si>
  <si>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</si>
  <si>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</si>
  <si>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</si>
  <si>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</si>
  <si>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</si>
  <si>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</si>
  <si>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</si>
  <si>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</si>
  <si>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</si>
  <si>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</si>
  <si>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</si>
  <si>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</si>
  <si>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</si>
  <si>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</si>
  <si>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</si>
  <si>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</si>
  <si>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</si>
  <si>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</si>
  <si>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</si>
  <si>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</si>
  <si>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</si>
  <si>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</si>
  <si>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</si>
  <si>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</si>
  <si>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</si>
  <si>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</si>
  <si>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</si>
  <si>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</si>
  <si>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</si>
  <si>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</si>
  <si>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</si>
  <si>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</si>
  <si>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</si>
  <si>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</si>
  <si>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</si>
  <si>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</si>
  <si>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</si>
  <si>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</si>
  <si>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</si>
  <si>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</si>
  <si>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</si>
  <si>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</si>
  <si>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</si>
  <si>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</si>
  <si>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</si>
  <si>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</si>
  <si>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</si>
  <si>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</si>
  <si>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</si>
  <si>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</si>
  <si>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</si>
  <si>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</si>
  <si>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</si>
  <si>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</si>
  <si>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</si>
  <si>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</si>
  <si>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</si>
  <si>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</si>
  <si>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</si>
  <si>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</si>
  <si>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</si>
  <si>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</si>
  <si>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</si>
  <si>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</si>
  <si>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</si>
  <si>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</si>
  <si>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</si>
  <si>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</si>
  <si>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</si>
  <si>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</si>
  <si>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</si>
  <si>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</si>
  <si>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</si>
  <si>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</si>
  <si>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</si>
  <si>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</si>
  <si>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</si>
  <si>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</si>
  <si>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</si>
  <si>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</si>
  <si>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</si>
  <si>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</si>
  <si>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</si>
  <si>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</si>
  <si>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</si>
  <si>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</si>
  <si>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</si>
  <si>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</si>
  <si>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</si>
  <si>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</si>
  <si>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</si>
  <si>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</si>
  <si>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</si>
  <si>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</si>
  <si>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</si>
  <si>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</si>
  <si>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</si>
  <si>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</si>
  <si>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</si>
  <si>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</si>
  <si>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</si>
  <si>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</si>
  <si>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</si>
  <si>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</si>
  <si>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</si>
  <si>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</si>
  <si>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</si>
  <si>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</si>
  <si>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</si>
  <si>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</si>
  <si>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</si>
  <si>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</si>
  <si>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</si>
  <si>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</si>
  <si>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</si>
  <si>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</si>
  <si>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</si>
  <si>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</si>
  <si>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</si>
  <si>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</si>
  <si>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</si>
  <si>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</si>
  <si>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</si>
  <si>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</si>
  <si>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</si>
  <si>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</si>
  <si>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</si>
  <si>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</si>
  <si>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</si>
  <si>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</si>
  <si>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</si>
  <si>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</si>
  <si>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</si>
  <si>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</si>
  <si>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</si>
  <si>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</si>
  <si>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</si>
  <si>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</si>
  <si>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</si>
  <si>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</si>
  <si>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</si>
  <si>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</si>
  <si>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</si>
  <si>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</si>
  <si>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</si>
  <si>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</si>
  <si>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</si>
  <si>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</si>
  <si>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</si>
  <si>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</si>
  <si>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</si>
  <si>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</si>
  <si>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</si>
  <si>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</si>
  <si>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</si>
  <si>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</si>
  <si>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</si>
  <si>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</si>
  <si>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</si>
  <si>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</si>
  <si>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</si>
  <si>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</si>
  <si>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</si>
  <si>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</si>
  <si>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</si>
  <si>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</si>
  <si>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</si>
  <si>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</si>
  <si>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</si>
  <si>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</si>
  <si>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</si>
  <si>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</si>
  <si>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</si>
  <si>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</si>
  <si>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</si>
  <si>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</si>
  <si>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</si>
  <si>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</si>
  <si>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</si>
  <si>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</si>
  <si>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</si>
  <si>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</si>
  <si>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</si>
  <si>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</si>
  <si>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</si>
  <si>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</si>
  <si>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</si>
  <si>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</si>
  <si>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</si>
  <si>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</si>
  <si>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</si>
  <si>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</si>
  <si>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</si>
  <si>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</si>
  <si>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</si>
  <si>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</si>
  <si>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</si>
  <si>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</si>
  <si>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</si>
  <si>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</si>
  <si>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</si>
  <si>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</si>
  <si>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</si>
  <si>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</si>
  <si>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</si>
  <si>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</si>
  <si>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</si>
  <si>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</si>
  <si>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</si>
  <si>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</si>
  <si>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</si>
  <si>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</si>
  <si>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</si>
  <si>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</si>
  <si>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</si>
  <si>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</si>
  <si>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</si>
  <si>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</si>
  <si>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</si>
  <si>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</si>
  <si>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</si>
  <si>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</si>
  <si>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</si>
  <si>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</si>
  <si>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</si>
  <si>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</si>
  <si>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</si>
  <si>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</si>
  <si>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</si>
  <si>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</si>
  <si>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</si>
  <si>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</si>
  <si>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</si>
  <si>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</si>
  <si>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</si>
  <si>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</si>
  <si>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</si>
  <si>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</si>
  <si>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</si>
  <si>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</si>
  <si>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</si>
  <si>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</si>
  <si>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</si>
  <si>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</si>
  <si>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</si>
  <si>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</si>
  <si>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</si>
  <si>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</si>
  <si>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</si>
  <si>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</si>
  <si>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</si>
  <si>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</si>
  <si>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</si>
  <si>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</si>
  <si>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</si>
  <si>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</si>
  <si>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</si>
  <si>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</si>
  <si>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</si>
  <si>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</si>
  <si>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</si>
  <si>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</si>
  <si>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</si>
  <si>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</si>
  <si>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</si>
  <si>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</si>
  <si>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</si>
  <si>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</si>
  <si>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</si>
  <si>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</si>
  <si>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</si>
  <si>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</si>
  <si>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</si>
  <si>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</si>
  <si>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</si>
  <si>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</si>
  <si>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</si>
  <si>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</si>
  <si>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</si>
  <si>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</si>
  <si>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</si>
  <si>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</si>
  <si>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</si>
  <si>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</si>
  <si>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</si>
  <si>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</si>
  <si>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</si>
  <si>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</si>
  <si>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</si>
  <si>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</si>
  <si>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</si>
  <si>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</si>
  <si>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</si>
  <si>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</si>
  <si>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</si>
  <si>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</si>
  <si>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</si>
  <si>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</si>
  <si>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</si>
  <si>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</si>
  <si>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</si>
  <si>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</si>
  <si>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</si>
  <si>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</si>
  <si>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</si>
  <si>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</si>
  <si>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</si>
  <si>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</si>
  <si>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</si>
  <si>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</si>
  <si>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</si>
  <si>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</si>
  <si>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</si>
  <si>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</si>
  <si>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</si>
  <si>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</si>
  <si>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</si>
  <si>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</si>
  <si>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</si>
  <si>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</si>
  <si>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</si>
  <si>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</si>
  <si>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</si>
  <si>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</si>
  <si>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</si>
  <si>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</si>
  <si>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</si>
  <si>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</si>
  <si>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</si>
  <si>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</si>
  <si>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</si>
  <si>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</si>
  <si>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</si>
  <si>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</si>
  <si>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</si>
  <si>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</si>
  <si>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</si>
  <si>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</si>
  <si>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</si>
  <si>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</si>
  <si>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</si>
  <si>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</si>
  <si>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</si>
  <si>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</si>
  <si>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</si>
  <si>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</si>
  <si>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</si>
  <si>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</si>
  <si>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</si>
  <si>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</si>
  <si>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</si>
  <si>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</si>
  <si>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</si>
  <si>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</si>
  <si>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</si>
  <si>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</si>
  <si>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</si>
  <si>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</si>
  <si>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</si>
  <si>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</si>
  <si>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</si>
  <si>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</si>
  <si>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</si>
  <si>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</si>
  <si>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</si>
  <si>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</si>
  <si>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</si>
  <si>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</si>
  <si>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</si>
  <si>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</si>
  <si>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</si>
  <si>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</si>
  <si>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</si>
  <si>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</si>
  <si>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</si>
  <si>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</si>
  <si>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</si>
  <si>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</si>
  <si>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</si>
  <si>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</si>
  <si>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</si>
  <si>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</si>
  <si>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</si>
  <si>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</si>
  <si>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</si>
  <si>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</si>
  <si>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</si>
  <si>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</si>
  <si>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</si>
  <si>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</si>
  <si>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</si>
  <si>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</si>
  <si>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</si>
  <si>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</si>
  <si>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</si>
  <si>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</si>
  <si>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</si>
  <si>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</si>
  <si>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</si>
  <si>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</si>
  <si>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</si>
  <si>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</si>
  <si>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</si>
  <si>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</si>
  <si>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</si>
  <si>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</si>
  <si>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</si>
  <si>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</si>
  <si>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</si>
  <si>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</si>
  <si>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</si>
  <si>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</si>
  <si>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</si>
  <si>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</si>
  <si>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</si>
  <si>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</si>
  <si>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</si>
  <si>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</si>
  <si>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</si>
  <si>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</si>
  <si>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</si>
  <si>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</si>
  <si>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</si>
  <si>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</si>
  <si>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</si>
  <si>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</si>
  <si>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</si>
  <si>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</si>
  <si>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</si>
  <si>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</si>
  <si>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</si>
  <si>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</si>
  <si>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</si>
  <si>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</si>
  <si>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</si>
  <si>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</si>
  <si>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</si>
  <si>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</si>
  <si>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</si>
  <si>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</si>
  <si>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</si>
  <si>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</si>
  <si>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</si>
  <si>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</si>
  <si>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</si>
  <si>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</si>
  <si>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</si>
  <si>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</si>
  <si>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</si>
  <si>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</si>
  <si>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</si>
  <si>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</si>
  <si>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</si>
  <si>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</si>
  <si>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</si>
  <si>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</si>
  <si>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</si>
  <si>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</si>
  <si>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</si>
  <si>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</si>
  <si>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</si>
  <si>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</si>
  <si>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</si>
  <si>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</si>
  <si>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</si>
  <si>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</si>
  <si>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</si>
  <si>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</si>
  <si>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</si>
  <si>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</si>
  <si>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</si>
  <si>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</si>
  <si>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</si>
  <si>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</si>
  <si>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</si>
  <si>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</si>
  <si>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</si>
  <si>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</si>
  <si>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</si>
  <si>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</si>
  <si>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</si>
  <si>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</si>
  <si>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</si>
  <si>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</si>
  <si>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</si>
  <si>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</si>
  <si>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</si>
  <si>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</si>
  <si>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</si>
  <si>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</si>
  <si>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</si>
  <si>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</si>
  <si>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</si>
  <si>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</si>
  <si>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</si>
  <si>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</si>
  <si>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</si>
  <si>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</si>
  <si>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</si>
  <si>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</si>
  <si>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</si>
  <si>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</si>
  <si>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</si>
  <si>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</si>
  <si>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</si>
  <si>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</si>
  <si>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</si>
  <si>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</si>
  <si>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</si>
  <si>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</si>
  <si>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</si>
  <si>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</si>
  <si>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</si>
  <si>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</si>
  <si>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</si>
  <si>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</si>
  <si>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</si>
  <si>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</si>
  <si>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</si>
  <si>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</si>
  <si>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</si>
  <si>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</si>
  <si>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</si>
  <si>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</si>
  <si>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</si>
  <si>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</si>
  <si>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</si>
  <si>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</si>
  <si>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</si>
  <si>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</si>
  <si>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</si>
  <si>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</si>
  <si>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</si>
  <si>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</si>
  <si>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</si>
  <si>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</si>
  <si>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</si>
  <si>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</si>
  <si>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</si>
  <si>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</si>
  <si>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</si>
  <si>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</si>
  <si>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</si>
  <si>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</si>
  <si>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</si>
  <si>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</si>
  <si>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</si>
  <si>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</si>
  <si>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</si>
  <si>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</si>
  <si>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</si>
  <si>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</si>
  <si>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</si>
  <si>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</si>
  <si>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</si>
  <si>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</si>
  <si>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</si>
  <si>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</si>
  <si>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</si>
  <si>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</si>
  <si>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</si>
  <si>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</si>
  <si>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</si>
  <si>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</si>
  <si>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</si>
  <si>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</si>
  <si>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</si>
  <si>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</si>
  <si>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</si>
  <si>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</si>
  <si>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</si>
  <si>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</si>
  <si>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</si>
  <si>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</si>
  <si>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</si>
  <si>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</si>
  <si>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</si>
  <si>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</si>
  <si>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</si>
  <si>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</si>
  <si>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</si>
  <si>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</si>
  <si>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</si>
  <si>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</si>
  <si>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</si>
  <si>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</si>
  <si>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</si>
  <si>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</si>
  <si>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</si>
  <si>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</si>
  <si>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</si>
  <si>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</si>
  <si>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</si>
  <si>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</si>
  <si>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</si>
  <si>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</si>
  <si>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</si>
  <si>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</si>
  <si>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</si>
  <si>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</si>
  <si>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</si>
  <si>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</si>
  <si>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</si>
  <si>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</si>
  <si>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</si>
  <si>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</si>
  <si>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</si>
  <si>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</si>
  <si>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</si>
  <si>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</si>
  <si>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</si>
  <si>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</si>
  <si>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</si>
  <si>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</si>
  <si>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</si>
  <si>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</si>
  <si>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</si>
  <si>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</si>
  <si>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</si>
  <si>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</si>
  <si>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</si>
  <si>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</si>
  <si>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</si>
  <si>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</si>
  <si>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</si>
  <si>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</si>
  <si>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</si>
  <si>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</si>
  <si>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</si>
  <si>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</si>
  <si>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</si>
  <si>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</si>
  <si>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</si>
  <si>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</si>
  <si>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</si>
  <si>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</si>
  <si>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</si>
  <si>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</si>
  <si>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</si>
  <si>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</si>
  <si>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</si>
  <si>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</si>
  <si>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</si>
  <si>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</si>
  <si>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</si>
  <si>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</si>
  <si>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</si>
  <si>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</si>
  <si>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</si>
  <si>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</si>
  <si>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</si>
  <si>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</si>
  <si>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</si>
  <si>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</si>
  <si>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</si>
  <si>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</si>
  <si>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</si>
  <si>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</si>
  <si>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</si>
  <si>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</si>
  <si>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</si>
  <si>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</si>
  <si>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</si>
  <si>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</si>
  <si>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</si>
  <si>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</si>
  <si>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</si>
  <si>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</si>
  <si>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</si>
  <si>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</si>
  <si>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</si>
  <si>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</si>
  <si>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</si>
  <si>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</si>
  <si>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</si>
  <si>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</si>
  <si>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</si>
  <si>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</si>
  <si>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</si>
  <si>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</si>
  <si>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</si>
  <si>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</si>
  <si>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</si>
  <si>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</si>
  <si>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</si>
  <si>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</si>
  <si>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</si>
  <si>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</si>
  <si>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</si>
  <si>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</si>
  <si>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</si>
  <si>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</si>
  <si>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</si>
  <si>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</si>
  <si>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</si>
  <si>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</si>
  <si>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</si>
  <si>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</si>
  <si>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</si>
  <si>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</si>
  <si>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</si>
  <si>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</si>
  <si>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</si>
  <si>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</si>
  <si>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</si>
  <si>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</si>
  <si>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</si>
  <si>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</si>
  <si>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</si>
  <si>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</si>
  <si>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</si>
  <si>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</si>
  <si>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</si>
  <si>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</si>
  <si>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</si>
  <si>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</si>
  <si>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</si>
  <si>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</si>
  <si>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</si>
  <si>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</si>
  <si>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</si>
  <si>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</si>
  <si>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</si>
  <si>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</si>
  <si>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</si>
  <si>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</si>
  <si>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</si>
  <si>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</si>
  <si>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</si>
  <si>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</si>
  <si>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</si>
  <si>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</si>
  <si>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</si>
  <si>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</si>
  <si>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</si>
  <si>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</si>
  <si>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</si>
  <si>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</si>
  <si>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</si>
  <si>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</si>
  <si>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</si>
  <si>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</si>
  <si>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</si>
  <si>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</si>
  <si>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</si>
  <si>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</si>
  <si>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</si>
  <si>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</si>
  <si>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</si>
  <si>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</si>
  <si>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</si>
  <si>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</si>
  <si>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</si>
  <si>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</si>
  <si>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</si>
  <si>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</si>
  <si>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</si>
  <si>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</si>
  <si>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</si>
  <si>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</si>
  <si>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</si>
  <si>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</si>
  <si>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</si>
  <si>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</si>
  <si>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</si>
  <si>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</si>
  <si>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</si>
  <si>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</si>
  <si>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</si>
  <si>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</si>
  <si>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</si>
  <si>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</si>
  <si>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</si>
  <si>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</si>
  <si>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</si>
  <si>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</si>
  <si>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</si>
  <si>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</si>
  <si>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</si>
  <si>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</si>
  <si>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</si>
  <si>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</si>
  <si>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</si>
  <si>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</si>
  <si>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</si>
  <si>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</si>
  <si>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</si>
  <si>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</si>
  <si>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</si>
  <si>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</si>
  <si>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</si>
  <si>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</si>
  <si>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</si>
  <si>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</si>
  <si>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</si>
  <si>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</si>
  <si>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</si>
  <si>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</si>
  <si>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</si>
  <si>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</si>
  <si>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</si>
  <si>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</si>
  <si>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</si>
  <si>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</si>
  <si>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</si>
  <si>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</si>
  <si>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</si>
  <si>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</si>
  <si>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</si>
  <si>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</si>
  <si>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</si>
  <si>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</si>
  <si>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</si>
  <si>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</si>
  <si>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</si>
  <si>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</si>
  <si>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</si>
  <si>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</si>
  <si>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</si>
  <si>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</si>
  <si>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</si>
  <si>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</si>
  <si>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</si>
  <si>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</si>
  <si>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</si>
  <si>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</si>
  <si>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</si>
  <si>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</si>
  <si>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</si>
  <si>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</si>
  <si>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</si>
  <si>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</si>
  <si>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</si>
  <si>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</si>
  <si>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</si>
  <si>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</si>
  <si>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</si>
  <si>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</si>
  <si>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</si>
  <si>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</si>
  <si>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</si>
  <si>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</si>
  <si>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</si>
  <si>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</si>
  <si>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</si>
  <si>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</si>
  <si>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</si>
  <si>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</si>
  <si>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</si>
  <si>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</si>
  <si>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</si>
  <si>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</si>
  <si>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</si>
  <si>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</si>
  <si>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</si>
  <si>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</si>
  <si>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</si>
  <si>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</si>
  <si>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</si>
  <si>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</si>
  <si>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</si>
  <si>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</si>
  <si>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</si>
  <si>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</si>
  <si>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</si>
  <si>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</si>
  <si>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</si>
  <si>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</si>
  <si>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</si>
  <si>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</si>
  <si>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</si>
  <si>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</si>
  <si>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</si>
  <si>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</si>
  <si>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</si>
  <si>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</si>
  <si>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</si>
  <si>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</si>
  <si>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</si>
  <si>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</si>
  <si>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</si>
  <si>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</si>
  <si>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</si>
  <si>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</si>
  <si>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</si>
  <si>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</si>
  <si>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</si>
  <si>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</si>
  <si>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</si>
  <si>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</si>
  <si>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</si>
  <si>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</si>
  <si>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</si>
  <si>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</si>
  <si>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</si>
  <si>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</si>
  <si>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</si>
  <si>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</si>
  <si>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</si>
  <si>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</si>
  <si>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</si>
  <si>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</si>
  <si>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</si>
  <si>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</si>
  <si>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</si>
  <si>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</si>
  <si>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</si>
  <si>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</si>
  <si>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</si>
  <si>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</si>
  <si>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</si>
  <si>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</si>
  <si>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</si>
  <si>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</si>
  <si>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</si>
  <si>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</si>
  <si>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</si>
  <si>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</si>
  <si>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</si>
  <si>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</si>
  <si>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</si>
  <si>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</si>
  <si>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</si>
  <si>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</si>
  <si>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</si>
  <si>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</si>
  <si>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</si>
  <si>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</si>
  <si>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</si>
  <si>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</si>
  <si>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</si>
  <si>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</si>
  <si>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</si>
  <si>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</si>
  <si>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</si>
  <si>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</si>
  <si>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</si>
  <si>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</si>
  <si>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</si>
  <si>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</si>
  <si>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</si>
  <si>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</si>
  <si>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</si>
  <si>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</si>
  <si>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</si>
  <si>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</si>
  <si>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</si>
  <si>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</si>
  <si>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</si>
  <si>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</si>
  <si>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</si>
  <si>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</si>
  <si>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</si>
  <si>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</si>
  <si>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</si>
  <si>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</si>
  <si>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</si>
  <si>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</si>
  <si>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</si>
  <si>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</si>
  <si>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</si>
  <si>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</si>
  <si>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</si>
  <si>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</si>
  <si>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</si>
  <si>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</si>
  <si>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</si>
  <si>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</si>
  <si>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</si>
  <si>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</si>
  <si>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</si>
  <si>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</si>
  <si>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</si>
  <si>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</si>
  <si>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</si>
  <si>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</si>
  <si>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</si>
  <si>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</si>
  <si>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</si>
  <si>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</si>
  <si>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</si>
  <si>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</si>
  <si>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</si>
  <si>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</si>
  <si>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</si>
  <si>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</si>
  <si>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</si>
  <si>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</si>
  <si>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</si>
  <si>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</si>
  <si>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</si>
  <si>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</si>
  <si>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</si>
  <si>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</si>
  <si>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</si>
  <si>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</si>
  <si>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</si>
  <si>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</si>
  <si>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</si>
  <si>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</si>
  <si>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</si>
  <si>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</si>
  <si>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</si>
  <si>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</si>
  <si>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</si>
  <si>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</si>
  <si>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</si>
  <si>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</si>
  <si>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</si>
  <si>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</si>
  <si>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</si>
  <si>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</si>
  <si>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</si>
  <si>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</si>
  <si>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</si>
  <si>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</si>
  <si>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</si>
  <si>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</si>
  <si>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</si>
  <si>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</si>
  <si>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</si>
  <si>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</si>
  <si>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</si>
  <si>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</si>
  <si>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</si>
  <si>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</si>
  <si>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</si>
  <si>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</si>
  <si>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</si>
  <si>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</si>
  <si>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</si>
  <si>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</si>
  <si>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</si>
  <si>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</si>
  <si>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</si>
  <si>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</si>
  <si>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</si>
  <si>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</si>
  <si>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</si>
  <si>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</si>
  <si>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</si>
  <si>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</si>
  <si>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</si>
  <si>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</si>
  <si>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</si>
  <si>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</si>
  <si>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</si>
  <si>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</si>
  <si>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</si>
  <si>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</si>
  <si>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</si>
  <si>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</si>
  <si>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</si>
  <si>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</si>
  <si>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</si>
  <si>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</si>
  <si>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</si>
  <si>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</si>
  <si>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</si>
  <si>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</si>
  <si>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</si>
  <si>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</si>
  <si>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</si>
  <si>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</si>
  <si>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</si>
  <si>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</si>
  <si>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</si>
  <si>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</si>
  <si>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</si>
  <si>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</si>
  <si>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</si>
  <si>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</si>
  <si>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</si>
  <si>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</si>
  <si>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</si>
  <si>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</si>
  <si>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</si>
  <si>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</si>
  <si>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</si>
  <si>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</si>
  <si>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</si>
  <si>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</si>
  <si>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</si>
  <si>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</si>
  <si>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</si>
  <si>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</si>
  <si>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</si>
  <si>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</si>
  <si>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</si>
  <si>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</si>
  <si>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</si>
  <si>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</si>
  <si>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</si>
  <si>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</si>
  <si>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</si>
  <si>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</si>
  <si>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</si>
  <si>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</si>
  <si>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</si>
  <si>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</si>
  <si>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</si>
  <si>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</si>
  <si>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</si>
  <si>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</si>
  <si>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</si>
  <si>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</si>
  <si>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</si>
  <si>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</si>
  <si>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</si>
  <si>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</si>
  <si>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</si>
  <si>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</si>
  <si>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</si>
  <si>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</si>
  <si>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</si>
  <si>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</si>
  <si>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</si>
  <si>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</si>
  <si>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</si>
  <si>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</si>
  <si>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</si>
  <si>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</si>
  <si>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</si>
  <si>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</si>
  <si>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</si>
  <si>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</si>
  <si>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</si>
  <si>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</si>
  <si>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</si>
  <si>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</si>
  <si>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</si>
  <si>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</si>
  <si>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</si>
  <si>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</si>
  <si>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</si>
  <si>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</si>
  <si>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</si>
  <si>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</si>
  <si>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</si>
  <si>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</si>
  <si>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</si>
  <si>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</si>
  <si>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</si>
  <si>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</si>
  <si>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</si>
  <si>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</si>
  <si>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</si>
  <si>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</si>
  <si>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</si>
  <si>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</si>
  <si>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</si>
  <si>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</si>
  <si>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</si>
  <si>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</si>
  <si>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</si>
  <si>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</si>
  <si>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</si>
  <si>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</si>
  <si>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</si>
  <si>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</si>
  <si>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</si>
  <si>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</si>
  <si>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</si>
  <si>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</si>
  <si>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</si>
  <si>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</si>
  <si>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</si>
  <si>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</si>
  <si>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</si>
  <si>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</si>
  <si>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</si>
  <si>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</si>
  <si>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</si>
  <si>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</si>
  <si>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</si>
  <si>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</si>
  <si>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</si>
  <si>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</si>
  <si>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</si>
  <si>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</si>
  <si>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</si>
  <si>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</si>
  <si>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</si>
  <si>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</si>
  <si>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</si>
  <si>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</si>
  <si>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</si>
  <si>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</si>
  <si>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</si>
  <si>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</si>
  <si>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</si>
  <si>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</si>
  <si>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</si>
  <si>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</si>
  <si>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</si>
  <si>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</si>
  <si>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</si>
  <si>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</si>
  <si>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</si>
  <si>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</si>
  <si>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</si>
  <si>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</si>
  <si>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</si>
  <si>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</si>
  <si>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</si>
  <si>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</si>
  <si>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</si>
  <si>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</si>
  <si>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</si>
  <si>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</si>
  <si>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</si>
  <si>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</si>
  <si>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</si>
  <si>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</si>
  <si>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</si>
  <si>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</si>
  <si>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</si>
  <si>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</si>
  <si>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</si>
  <si>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</si>
  <si>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</si>
  <si>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</si>
  <si>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</si>
  <si>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</si>
  <si>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</si>
  <si>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</si>
  <si>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</si>
  <si>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</si>
  <si>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</si>
  <si>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</si>
  <si>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</si>
  <si>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</si>
  <si>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</si>
  <si>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</si>
  <si>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</si>
  <si>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</si>
  <si>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</si>
  <si>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</si>
  <si>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</si>
  <si>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</si>
  <si>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</si>
  <si>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</si>
  <si>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</si>
  <si>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</si>
  <si>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</si>
  <si>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</si>
  <si>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</si>
  <si>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</si>
  <si>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</si>
  <si>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</si>
  <si>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</si>
  <si>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</si>
  <si>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</si>
  <si>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</si>
  <si>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</si>
  <si>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</si>
  <si>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</si>
  <si>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</si>
  <si>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</si>
  <si>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</si>
  <si>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</si>
  <si>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</si>
  <si>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</si>
  <si>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</si>
  <si>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</si>
  <si>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</si>
  <si>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</si>
  <si>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</si>
  <si>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</si>
  <si>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</si>
  <si>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</si>
  <si>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</si>
  <si>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</si>
  <si>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</si>
  <si>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</si>
  <si>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</si>
  <si>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</si>
  <si>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</si>
  <si>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</si>
  <si>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</si>
  <si>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</si>
  <si>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</si>
  <si>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</si>
  <si>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</si>
  <si>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</si>
  <si>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</si>
  <si>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</si>
  <si>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</si>
  <si>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</si>
  <si>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</si>
  <si>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</si>
  <si>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</si>
  <si>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</si>
  <si>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</si>
  <si>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</si>
  <si>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</si>
  <si>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</si>
  <si>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</si>
  <si>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</si>
  <si>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</si>
  <si>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</si>
  <si>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</si>
  <si>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</si>
  <si>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</si>
  <si>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</si>
  <si>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</si>
  <si>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</si>
  <si>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</si>
  <si>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</si>
  <si>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</si>
  <si>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</si>
  <si>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</si>
  <si>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</si>
  <si>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</si>
  <si>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</si>
  <si>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</si>
  <si>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</si>
  <si>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</si>
  <si>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</si>
  <si>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</si>
  <si>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</si>
  <si>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</si>
  <si>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</si>
  <si>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</si>
  <si>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</si>
  <si>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</si>
  <si>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</si>
  <si>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</si>
  <si>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</si>
  <si>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</si>
  <si>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</si>
  <si>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</si>
  <si>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</si>
  <si>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</si>
  <si>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</si>
  <si>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</si>
  <si>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</si>
  <si>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</si>
  <si>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</si>
  <si>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</si>
  <si>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</si>
  <si>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</si>
  <si>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</si>
  <si>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</si>
  <si>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</si>
  <si>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</si>
  <si>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</si>
  <si>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</si>
  <si>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</si>
  <si>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</si>
  <si>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</si>
  <si>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</si>
  <si>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</si>
  <si>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</si>
  <si>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</si>
  <si>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</si>
  <si>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</si>
  <si>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</si>
  <si>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</si>
  <si>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</si>
  <si>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</si>
  <si>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</si>
  <si>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</si>
  <si>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</si>
  <si>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</si>
  <si>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</si>
  <si>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</si>
  <si>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</si>
  <si>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</si>
  <si>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</si>
  <si>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</si>
  <si>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</si>
  <si>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</si>
  <si>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</si>
  <si>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</si>
  <si>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</si>
  <si>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</si>
  <si>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</si>
  <si>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</si>
  <si>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</si>
  <si>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</si>
  <si>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</si>
  <si>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</si>
  <si>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</si>
  <si>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</si>
  <si>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</si>
  <si>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</si>
  <si>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</si>
  <si>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</si>
  <si>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</si>
  <si>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</si>
  <si>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</si>
  <si>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</si>
  <si>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</si>
  <si>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</si>
  <si>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</si>
  <si>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</si>
  <si>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</si>
  <si>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</si>
  <si>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</si>
  <si>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</si>
  <si>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</si>
  <si>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</si>
  <si>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</si>
  <si>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</si>
  <si>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</si>
  <si>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</si>
  <si>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</si>
  <si>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</si>
  <si>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</si>
  <si>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</si>
  <si>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</si>
  <si>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</si>
  <si>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</si>
  <si>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</si>
  <si>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</si>
  <si>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</si>
  <si>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</si>
  <si>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</si>
  <si>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</si>
  <si>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</si>
  <si>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</si>
  <si>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</si>
  <si>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</si>
  <si>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</si>
  <si>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</si>
  <si>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</si>
  <si>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</si>
  <si>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</si>
  <si>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</si>
  <si>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</si>
  <si>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</si>
  <si>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</si>
  <si>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</si>
  <si>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</si>
  <si>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</si>
  <si>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</si>
  <si>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</si>
  <si>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</si>
  <si>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</si>
  <si>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</si>
  <si>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</si>
  <si>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</si>
  <si>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</si>
  <si>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</si>
  <si>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</si>
  <si>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</si>
  <si>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</si>
  <si>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</si>
  <si>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</si>
  <si>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</si>
  <si>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</si>
  <si>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</si>
  <si>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</si>
  <si>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</si>
  <si>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</si>
  <si>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</si>
  <si>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</si>
  <si>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</si>
  <si>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</si>
  <si>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</si>
  <si>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</si>
  <si>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</si>
  <si>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</si>
  <si>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</si>
  <si>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</si>
  <si>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</si>
  <si>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</si>
  <si>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</si>
  <si>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</si>
  <si>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</si>
  <si>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</si>
  <si>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</si>
  <si>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</si>
  <si>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</si>
  <si>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</si>
  <si>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</si>
  <si>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</si>
  <si>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</si>
  <si>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</si>
  <si>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</si>
  <si>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</si>
  <si>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</si>
  <si>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</si>
  <si>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</si>
  <si>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</si>
  <si>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</si>
  <si>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</si>
  <si>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</si>
  <si>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</si>
  <si>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</si>
  <si>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</si>
  <si>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</si>
  <si>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</si>
  <si>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</si>
  <si>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</si>
  <si>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</si>
  <si>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</si>
  <si>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</si>
  <si>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</si>
  <si>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</si>
  <si>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</si>
  <si>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</si>
  <si>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</si>
  <si>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</si>
  <si>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</si>
  <si>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</si>
  <si>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</si>
  <si>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</si>
  <si>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</si>
  <si>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</si>
  <si>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</si>
  <si>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</si>
  <si>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</si>
  <si>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</si>
  <si>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</si>
  <si>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</si>
  <si>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</si>
  <si>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</si>
  <si>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</si>
  <si>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</si>
  <si>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</si>
  <si>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</si>
  <si>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</si>
  <si>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</si>
  <si>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</si>
  <si>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</si>
  <si>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</si>
  <si>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</si>
  <si>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</si>
  <si>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</si>
  <si>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</si>
  <si>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</si>
  <si>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</si>
  <si>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</si>
  <si>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</si>
  <si>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</si>
  <si>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</si>
  <si>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</si>
  <si>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</si>
  <si>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</si>
  <si>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</si>
  <si>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</si>
  <si>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</si>
  <si>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</si>
  <si>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</si>
  <si>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</si>
  <si>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</si>
  <si>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</si>
  <si>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</si>
  <si>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</si>
  <si>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</si>
  <si>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</si>
  <si>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</si>
  <si>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</si>
  <si>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</si>
  <si>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</si>
  <si>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</si>
  <si>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</si>
  <si>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</si>
  <si>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</si>
  <si>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</si>
  <si>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</si>
  <si>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</si>
  <si>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</si>
  <si>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</si>
  <si>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</si>
  <si>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</si>
  <si>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</si>
  <si>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</si>
  <si>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</si>
  <si>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</si>
  <si>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</si>
  <si>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</si>
  <si>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</si>
  <si>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</si>
  <si>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</si>
  <si>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</si>
  <si>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</si>
  <si>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</si>
  <si>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</si>
  <si>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</si>
  <si>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</si>
  <si>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</si>
  <si>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</si>
  <si>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</si>
  <si>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</si>
  <si>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</si>
  <si>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</si>
  <si>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</si>
  <si>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</si>
  <si>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</si>
  <si>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</si>
  <si>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</si>
  <si>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</si>
  <si>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</si>
  <si>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</si>
  <si>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</si>
  <si>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</si>
  <si>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</si>
  <si>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</si>
  <si>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</si>
  <si>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</si>
  <si>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</si>
  <si>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</si>
  <si>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</si>
  <si>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</si>
  <si>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</si>
  <si>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</si>
  <si>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</si>
  <si>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</si>
  <si>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</si>
  <si>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</si>
  <si>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</si>
  <si>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</si>
  <si>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</si>
  <si>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</si>
  <si>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</si>
  <si>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</si>
  <si>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</si>
  <si>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</si>
  <si>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</si>
  <si>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</si>
  <si>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</si>
  <si>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</si>
  <si>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</si>
  <si>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</si>
  <si>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</si>
  <si>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</si>
  <si>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</si>
  <si>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</si>
  <si>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</si>
  <si>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</si>
  <si>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</si>
  <si>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</si>
  <si>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</si>
  <si>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</si>
  <si>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</si>
  <si>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</si>
  <si>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</si>
  <si>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</si>
  <si>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</si>
  <si>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</si>
  <si>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</si>
  <si>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</si>
  <si>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</si>
  <si>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</si>
  <si>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</si>
  <si>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</si>
  <si>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</si>
  <si>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</si>
  <si>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</si>
  <si>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</si>
  <si>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</si>
  <si>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</si>
  <si>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</si>
  <si>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</si>
  <si>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</si>
  <si>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</si>
  <si>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</si>
  <si>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</si>
  <si>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</si>
  <si>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</si>
  <si>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</si>
  <si>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</si>
  <si>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</si>
  <si>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</si>
  <si>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</si>
  <si>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</si>
  <si>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</si>
  <si>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</si>
  <si>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</si>
  <si>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</si>
  <si>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</si>
  <si>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</si>
  <si>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</si>
  <si>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</si>
  <si>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</si>
  <si>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</si>
  <si>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</si>
  <si>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</si>
  <si>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</si>
  <si>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</si>
  <si>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</si>
  <si>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</si>
  <si>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</si>
  <si>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</si>
  <si>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</si>
  <si>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</si>
  <si>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</si>
  <si>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</si>
  <si>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</si>
  <si>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</si>
  <si>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</si>
  <si>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</si>
  <si>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</si>
  <si>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</si>
  <si>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</si>
  <si>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</si>
  <si>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</si>
  <si>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</si>
  <si>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</si>
  <si>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</si>
  <si>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</si>
  <si>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</si>
  <si>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</si>
  <si>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</si>
  <si>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</si>
  <si>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</si>
  <si>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</si>
  <si>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</si>
  <si>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</si>
  <si>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</si>
  <si>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</si>
  <si>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</si>
  <si>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</si>
  <si>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</si>
  <si>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</si>
  <si>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</si>
  <si>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</si>
  <si>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</si>
  <si>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</si>
  <si>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</si>
  <si>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</si>
  <si>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</si>
  <si>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</si>
  <si>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</si>
  <si>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</si>
  <si>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</si>
  <si>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</si>
  <si>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</si>
  <si>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</si>
  <si>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</si>
  <si>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</si>
  <si>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</si>
  <si>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</si>
  <si>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</si>
  <si>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</si>
  <si>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</si>
  <si>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</si>
  <si>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</si>
  <si>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</si>
  <si>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</si>
  <si>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</si>
  <si>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</si>
  <si>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</si>
  <si>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</si>
  <si>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</si>
  <si>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</si>
  <si>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</si>
  <si>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</si>
  <si>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</si>
  <si>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</si>
  <si>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</si>
  <si>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</si>
  <si>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</si>
  <si>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</si>
  <si>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</si>
  <si>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</si>
  <si>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</si>
  <si>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</si>
  <si>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</si>
  <si>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</si>
  <si>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</si>
  <si>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</si>
  <si>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</si>
  <si>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</si>
  <si>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</si>
  <si>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</si>
  <si>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</si>
  <si>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</si>
  <si>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</si>
  <si>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</si>
  <si>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</si>
  <si>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</si>
  <si>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</si>
  <si>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</si>
  <si>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</si>
  <si>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</si>
  <si>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</si>
  <si>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</si>
  <si>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</si>
  <si>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</si>
  <si>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</si>
  <si>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</si>
  <si>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</si>
  <si>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</si>
  <si>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</si>
  <si>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</si>
  <si>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</si>
  <si>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</si>
  <si>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</si>
  <si>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</si>
  <si>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</si>
  <si>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</si>
  <si>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</si>
  <si>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</si>
  <si>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</si>
  <si>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</si>
  <si>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</si>
  <si>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</si>
  <si>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</si>
  <si>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</si>
  <si>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</si>
  <si>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</si>
  <si>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</si>
  <si>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</si>
  <si>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</si>
  <si>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</si>
  <si>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</si>
  <si>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</si>
  <si>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</si>
  <si>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</si>
  <si>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</si>
  <si>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</si>
  <si>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</si>
  <si>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</si>
  <si>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</si>
  <si>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</si>
  <si>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</si>
  <si>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</si>
  <si>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</si>
  <si>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</si>
  <si>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</si>
  <si>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</si>
  <si>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</si>
  <si>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</si>
  <si>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</si>
  <si>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</si>
  <si>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</si>
  <si>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</si>
  <si>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</si>
  <si>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</si>
  <si>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</si>
  <si>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</si>
  <si>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</si>
  <si>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</si>
  <si>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</si>
  <si>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</si>
  <si>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</si>
  <si>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</si>
  <si>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</si>
  <si>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</si>
  <si>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</si>
  <si>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</si>
  <si>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</si>
  <si>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</si>
  <si>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</si>
  <si>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</si>
  <si>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</si>
  <si>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</si>
  <si>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</si>
  <si>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</si>
  <si>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</si>
  <si>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</si>
  <si>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</si>
  <si>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</si>
  <si>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</si>
  <si>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</si>
  <si>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</si>
  <si>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</si>
  <si>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</si>
  <si>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</si>
  <si>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</si>
  <si>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</si>
  <si>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</si>
  <si>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</si>
  <si>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</si>
  <si>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</si>
  <si>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</si>
  <si>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</si>
  <si>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</si>
  <si>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</si>
  <si>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</si>
  <si>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</si>
  <si>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</si>
  <si>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</si>
  <si>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</si>
  <si>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</si>
  <si>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</si>
  <si>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</si>
  <si>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</si>
  <si>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</si>
  <si>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</si>
  <si>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</si>
  <si>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</si>
  <si>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</si>
  <si>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</si>
  <si>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</si>
  <si>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</si>
  <si>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</si>
  <si>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</si>
  <si>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</si>
  <si>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</si>
  <si>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</si>
  <si>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</si>
  <si>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</si>
  <si>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</si>
  <si>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</si>
  <si>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</si>
  <si>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</si>
  <si>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</si>
  <si>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</si>
  <si>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</si>
  <si>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</si>
  <si>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</si>
  <si>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</si>
  <si>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</si>
  <si>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</si>
  <si>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</si>
  <si>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</si>
  <si>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</si>
  <si>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</si>
  <si>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</si>
  <si>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</si>
  <si>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</si>
  <si>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</si>
  <si>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</si>
  <si>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</si>
  <si>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</si>
  <si>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</si>
  <si>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</si>
  <si>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</si>
  <si>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</si>
  <si>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</si>
  <si>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</si>
  <si>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</si>
  <si>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</si>
  <si>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</si>
  <si>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</si>
  <si>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</si>
  <si>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</si>
  <si>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</si>
  <si>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</si>
  <si>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</si>
  <si>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</si>
  <si>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</si>
  <si>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</si>
  <si>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</si>
  <si>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</si>
  <si>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</si>
  <si>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</si>
  <si>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</si>
  <si>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</si>
  <si>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</si>
  <si>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</si>
  <si>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</si>
  <si>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</si>
  <si>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</si>
  <si>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</si>
  <si>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</si>
  <si>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</si>
  <si>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</si>
  <si>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</si>
  <si>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</si>
  <si>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</si>
  <si>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</si>
  <si>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</si>
  <si>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</si>
  <si>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</si>
  <si>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</si>
  <si>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</si>
  <si>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</si>
  <si>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</si>
  <si>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</si>
  <si>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</si>
  <si>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</si>
  <si>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</si>
  <si>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</si>
  <si>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</si>
  <si>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</si>
  <si>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</si>
  <si>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</si>
  <si>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</si>
  <si>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</si>
  <si>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</si>
  <si>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</si>
  <si>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</si>
  <si>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</si>
  <si>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</si>
  <si>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</si>
  <si>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</si>
  <si>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</si>
  <si>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</si>
  <si>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</si>
  <si>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</si>
  <si>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</si>
  <si>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</si>
  <si>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</si>
  <si>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</si>
  <si>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</si>
  <si>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</si>
  <si>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</si>
  <si>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</si>
  <si>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</si>
  <si>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</si>
  <si>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</si>
  <si>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</si>
  <si>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</si>
  <si>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</si>
  <si>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</si>
  <si>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</si>
  <si>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</si>
  <si>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</si>
  <si>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</si>
  <si>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</si>
  <si>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</si>
  <si>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</si>
  <si>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</si>
  <si>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</si>
  <si>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</si>
  <si>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</si>
  <si>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</si>
  <si>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</si>
  <si>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</si>
  <si>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</si>
  <si>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</si>
  <si>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</si>
  <si>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</si>
  <si>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</si>
  <si>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</si>
  <si>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</si>
  <si>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</si>
  <si>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</si>
  <si>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</si>
  <si>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</si>
  <si>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</si>
  <si>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</si>
  <si>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</si>
  <si>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</si>
  <si>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</si>
  <si>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</si>
  <si>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</si>
  <si>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</si>
  <si>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</si>
  <si>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</si>
  <si>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</si>
  <si>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</si>
  <si>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</si>
  <si>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</si>
  <si>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</si>
  <si>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</si>
  <si>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</si>
  <si>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</si>
  <si>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</si>
  <si>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</si>
  <si>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</si>
  <si>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</si>
  <si>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</si>
  <si>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</si>
  <si>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</si>
  <si>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</si>
  <si>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</si>
  <si>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</si>
  <si>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</si>
  <si>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</si>
  <si>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</si>
  <si>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</si>
  <si>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</si>
  <si>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</si>
  <si>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</si>
  <si>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</si>
  <si>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</si>
  <si>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</si>
  <si>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</si>
  <si>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</si>
  <si>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</si>
  <si>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</si>
  <si>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</si>
  <si>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</si>
  <si>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</si>
  <si>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</si>
  <si>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</si>
  <si>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</si>
  <si>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</si>
  <si>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</si>
  <si>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</si>
  <si>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</si>
  <si>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</si>
  <si>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</si>
  <si>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</si>
  <si>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</si>
  <si>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</si>
  <si>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</si>
  <si>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</si>
  <si>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</si>
  <si>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</si>
  <si>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</si>
  <si>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</si>
  <si>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</si>
  <si>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</si>
  <si>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</si>
  <si>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</si>
  <si>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</si>
  <si>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</si>
  <si>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</si>
  <si>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</si>
  <si>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</si>
  <si>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</si>
  <si>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</si>
  <si>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</si>
  <si>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</si>
  <si>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</si>
  <si>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</si>
  <si>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</si>
  <si>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</si>
  <si>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</si>
  <si>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</si>
  <si>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</si>
  <si>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</si>
  <si>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</si>
  <si>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</si>
  <si>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</si>
  <si>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</si>
  <si>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</si>
  <si>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</si>
  <si>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</si>
  <si>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</si>
  <si>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</si>
  <si>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</si>
  <si>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</si>
  <si>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</si>
  <si>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</si>
  <si>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</si>
  <si>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</si>
  <si>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</si>
  <si>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</si>
  <si>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</si>
  <si>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</si>
  <si>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</si>
  <si>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</si>
  <si>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</si>
  <si>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</si>
  <si>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</si>
  <si>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</si>
  <si>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</si>
  <si>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</si>
  <si>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</si>
  <si>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</si>
  <si>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</si>
  <si>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</si>
  <si>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</si>
  <si>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</si>
  <si>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</si>
  <si>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</si>
  <si>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</si>
  <si>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</si>
  <si>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</si>
  <si>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</si>
  <si>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</si>
  <si>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</si>
  <si>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</si>
  <si>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</si>
  <si>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</si>
  <si>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</si>
  <si>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</si>
  <si>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</si>
  <si>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</si>
  <si>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</si>
  <si>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</si>
  <si>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</si>
  <si>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</si>
  <si>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</si>
  <si>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</si>
  <si>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</si>
  <si>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</si>
  <si>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</si>
  <si>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</si>
  <si>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</si>
  <si>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</si>
  <si>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</si>
  <si>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</si>
  <si>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</si>
  <si>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</si>
  <si>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</si>
  <si>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</si>
  <si>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</si>
  <si>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</si>
  <si>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</si>
  <si>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</si>
  <si>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</si>
  <si>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</si>
  <si>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</si>
  <si>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</si>
  <si>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</si>
  <si>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</si>
  <si>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</si>
  <si>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</si>
  <si>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</si>
  <si>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</si>
  <si>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</si>
  <si>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</si>
  <si>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</si>
  <si>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</si>
  <si>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</si>
  <si>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</si>
  <si>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</si>
  <si>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</si>
  <si>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</si>
  <si>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</si>
  <si>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</si>
  <si>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</si>
  <si>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</si>
  <si>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</si>
  <si>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</si>
  <si>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</si>
  <si>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</si>
  <si>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</si>
  <si>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</si>
  <si>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</si>
  <si>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</si>
  <si>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</si>
  <si>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</si>
  <si>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</si>
  <si>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</si>
  <si>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</si>
  <si>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</si>
  <si>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</si>
  <si>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</si>
  <si>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</si>
  <si>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</si>
  <si>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</si>
  <si>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</si>
  <si>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</si>
  <si>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</si>
  <si>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</si>
  <si>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</si>
  <si>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</si>
  <si>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</si>
  <si>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</si>
  <si>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</si>
  <si>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</si>
  <si>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</si>
  <si>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</si>
  <si>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</si>
  <si>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</si>
  <si>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</si>
  <si>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</si>
  <si>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</si>
  <si>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</si>
  <si>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</si>
  <si>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</si>
  <si>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</si>
  <si>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</si>
  <si>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</si>
  <si>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</si>
  <si>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</si>
  <si>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</si>
  <si>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</si>
  <si>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</si>
  <si>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</si>
  <si>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</si>
  <si>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</si>
  <si>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</si>
  <si>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</si>
  <si>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</si>
  <si>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</si>
  <si>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</si>
  <si>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</si>
  <si>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</si>
  <si>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</si>
  <si>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</si>
  <si>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</si>
  <si>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</si>
  <si>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</si>
  <si>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</si>
  <si>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</si>
  <si>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</si>
  <si>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</si>
  <si>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</si>
  <si>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</si>
  <si>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</si>
  <si>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</si>
  <si>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</si>
  <si>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</si>
  <si>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</si>
  <si>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</si>
  <si>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</si>
  <si>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</si>
  <si>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</si>
  <si>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</si>
  <si>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</si>
  <si>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</si>
  <si>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</si>
  <si>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</si>
  <si>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</si>
  <si>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</si>
  <si>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</si>
  <si>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</si>
  <si>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</si>
  <si>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</si>
  <si>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</si>
  <si>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</si>
  <si>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</si>
  <si>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</si>
  <si>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</si>
  <si>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</si>
  <si>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</si>
  <si>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</si>
  <si>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</si>
  <si>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</si>
  <si>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</si>
  <si>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</si>
  <si>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</si>
  <si>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</si>
  <si>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</si>
  <si>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</si>
  <si>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</si>
  <si>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</si>
  <si>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</si>
  <si>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</si>
  <si>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</si>
  <si>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</si>
  <si>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</si>
  <si>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</si>
  <si>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</si>
  <si>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</si>
  <si>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</si>
  <si>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</si>
  <si>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</si>
  <si>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</si>
  <si>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</si>
  <si>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</si>
  <si>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</si>
  <si>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</si>
  <si>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</si>
  <si>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</si>
  <si>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</si>
  <si>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</si>
  <si>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</si>
  <si>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</si>
  <si>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</si>
  <si>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</si>
  <si>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</si>
  <si>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</si>
  <si>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</si>
  <si>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</si>
  <si>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</si>
  <si>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</si>
  <si>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</si>
  <si>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</si>
  <si>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</si>
  <si>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</si>
  <si>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</si>
  <si>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</si>
  <si>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</si>
  <si>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</si>
  <si>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</si>
  <si>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</si>
  <si>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</si>
  <si>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</si>
  <si>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</si>
  <si>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</si>
  <si>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</si>
  <si>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</si>
  <si>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</si>
  <si>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</si>
  <si>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</si>
  <si>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</si>
  <si>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</si>
  <si>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</si>
  <si>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</si>
  <si>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</si>
  <si>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</si>
  <si>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</si>
  <si>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</si>
  <si>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</si>
  <si>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</si>
  <si>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</si>
  <si>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</si>
  <si>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</si>
  <si>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</si>
  <si>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</si>
  <si>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</si>
  <si>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</si>
  <si>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</si>
  <si>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</si>
  <si>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</si>
  <si>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</si>
  <si>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</si>
  <si>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</si>
  <si>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</si>
  <si>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</si>
  <si>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</si>
  <si>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</si>
  <si>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</si>
  <si>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</si>
  <si>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</si>
  <si>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</si>
  <si>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</si>
  <si>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</si>
  <si>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</si>
  <si>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</si>
  <si>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</si>
  <si>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</si>
  <si>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</si>
  <si>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</si>
  <si>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</si>
  <si>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</si>
  <si>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</si>
  <si>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</si>
  <si>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</si>
  <si>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</si>
  <si>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</si>
  <si>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</si>
  <si>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</si>
  <si>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</si>
  <si>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</si>
  <si>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</si>
  <si>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</si>
  <si>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</si>
  <si>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</si>
  <si>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</si>
  <si>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</si>
  <si>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</si>
  <si>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</si>
  <si>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</si>
  <si>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</si>
  <si>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</si>
  <si>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</si>
  <si>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</si>
  <si>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</si>
  <si>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</si>
  <si>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</si>
  <si>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</si>
  <si>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</si>
  <si>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</si>
  <si>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</si>
  <si>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</si>
  <si>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</si>
  <si>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</si>
  <si>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</si>
  <si>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</si>
  <si>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</si>
  <si>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</si>
  <si>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</si>
  <si>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</si>
  <si>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</si>
  <si>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</si>
  <si>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</si>
  <si>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</si>
  <si>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</si>
  <si>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</si>
  <si>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</si>
  <si>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</si>
  <si>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</si>
  <si>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</si>
  <si>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</si>
  <si>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</si>
  <si>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</si>
  <si>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</si>
  <si>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</si>
  <si>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</si>
  <si>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</si>
  <si>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</si>
  <si>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</si>
  <si>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</si>
  <si>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</si>
  <si>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</si>
  <si>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</si>
  <si>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</si>
  <si>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</si>
  <si>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</si>
  <si>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</si>
  <si>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</si>
  <si>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</si>
  <si>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</si>
  <si>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</si>
  <si>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</si>
  <si>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</si>
  <si>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</si>
  <si>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</si>
  <si>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</si>
  <si>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</si>
  <si>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</si>
  <si>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</si>
  <si>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</si>
  <si>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</si>
  <si>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</si>
  <si>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</si>
  <si>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</si>
  <si>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</si>
  <si>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</si>
  <si>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</si>
  <si>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</si>
  <si>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</si>
  <si>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</si>
  <si>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</si>
  <si>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</si>
  <si>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</si>
  <si>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</si>
  <si>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</si>
  <si>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</si>
  <si>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</si>
  <si>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</si>
  <si>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</si>
  <si>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</si>
  <si>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</si>
  <si>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</si>
  <si>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</si>
  <si>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</si>
  <si>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</si>
  <si>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</si>
  <si>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</si>
  <si>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</si>
  <si>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</si>
  <si>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</si>
  <si>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</si>
  <si>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</si>
  <si>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</si>
  <si>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</si>
  <si>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</si>
  <si>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</si>
  <si>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</si>
  <si>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</si>
  <si>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</si>
  <si>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</si>
  <si>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</si>
  <si>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</si>
  <si>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</si>
  <si>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</si>
  <si>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</si>
  <si>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</si>
  <si>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</si>
  <si>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</si>
  <si>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</si>
  <si>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</si>
  <si>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</si>
  <si>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</si>
  <si>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</si>
  <si>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</si>
  <si>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</si>
  <si>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</si>
  <si>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</si>
  <si>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</si>
  <si>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</si>
  <si>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</si>
  <si>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</si>
  <si>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</si>
  <si>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</si>
  <si>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</si>
  <si>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</si>
  <si>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</si>
  <si>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</si>
  <si>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</si>
  <si>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</si>
  <si>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</si>
  <si>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</si>
  <si>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</si>
  <si>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</si>
  <si>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</si>
  <si>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</si>
  <si>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</si>
  <si>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</si>
  <si>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</si>
  <si>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</si>
  <si>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</si>
  <si>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</si>
  <si>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</si>
  <si>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</si>
  <si>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</si>
  <si>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</si>
  <si>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</si>
  <si>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</si>
  <si>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</si>
  <si>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</si>
  <si>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</si>
  <si>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</si>
  <si>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</si>
  <si>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</si>
  <si>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</si>
  <si>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</si>
  <si>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</si>
  <si>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</si>
  <si>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</si>
  <si>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</si>
  <si>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</si>
  <si>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</si>
  <si>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</si>
  <si>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</si>
  <si>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</si>
  <si>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</si>
  <si>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</si>
  <si>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</si>
  <si>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</si>
  <si>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</si>
  <si>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</si>
  <si>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</si>
  <si>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</si>
  <si>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</si>
  <si>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</si>
  <si>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</si>
  <si>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</si>
  <si>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</si>
  <si>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</si>
  <si>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</si>
  <si>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</si>
  <si>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</si>
  <si>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</si>
  <si>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</si>
  <si>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</si>
  <si>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</si>
  <si>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</si>
  <si>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</si>
  <si>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</si>
  <si>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</si>
  <si>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</si>
  <si>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</si>
  <si>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</si>
  <si>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</si>
  <si>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</si>
  <si>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</si>
  <si>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</si>
  <si>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</si>
  <si>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</si>
  <si>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</si>
  <si>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</si>
  <si>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</si>
  <si>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</si>
  <si>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</si>
  <si>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</si>
  <si>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</si>
  <si>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</si>
  <si>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</si>
  <si>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</si>
  <si>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</si>
  <si>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</si>
  <si>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</si>
  <si>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</si>
  <si>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</si>
  <si>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</si>
  <si>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</si>
  <si>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</si>
  <si>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</si>
  <si>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</si>
  <si>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</si>
  <si>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</si>
  <si>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</si>
  <si>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</si>
  <si>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</si>
  <si>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</si>
  <si>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</si>
  <si>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</si>
  <si>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</si>
  <si>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</si>
  <si>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</si>
  <si>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</si>
  <si>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</si>
  <si>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</si>
  <si>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</si>
  <si>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</si>
  <si>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</si>
  <si>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</si>
  <si>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</si>
  <si>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</si>
  <si>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</si>
  <si>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</si>
  <si>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</si>
  <si>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</si>
  <si>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</si>
  <si>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</si>
  <si>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</si>
  <si>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</si>
  <si>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</si>
  <si>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</si>
  <si>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</si>
  <si>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</si>
  <si>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</si>
  <si>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</si>
  <si>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</si>
  <si>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</si>
  <si>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</si>
  <si>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</si>
  <si>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</si>
  <si>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</si>
  <si>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</si>
  <si>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</si>
  <si>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</si>
  <si>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</si>
  <si>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</si>
  <si>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</si>
  <si>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</si>
  <si>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</si>
  <si>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</si>
  <si>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</si>
  <si>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</si>
  <si>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</si>
  <si>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</si>
  <si>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</si>
  <si>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</si>
  <si>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</si>
  <si>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</si>
  <si>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</si>
  <si>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</si>
  <si>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</si>
  <si>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</si>
  <si>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</si>
  <si>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</si>
  <si>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</si>
  <si>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</si>
  <si>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</si>
  <si>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</si>
  <si>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</si>
  <si>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</si>
  <si>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</si>
  <si>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</si>
  <si>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</si>
  <si>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</si>
  <si>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</si>
  <si>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</si>
  <si>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</si>
  <si>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</si>
  <si>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</si>
  <si>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</si>
  <si>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</si>
  <si>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</si>
  <si>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</si>
  <si>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</si>
  <si>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</si>
  <si>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</si>
  <si>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</si>
  <si>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</si>
  <si>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</si>
  <si>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</si>
  <si>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</si>
  <si>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</si>
  <si>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</si>
  <si>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</si>
  <si>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</si>
  <si>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</si>
  <si>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</si>
  <si>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</si>
  <si>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</si>
  <si>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</si>
  <si>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</si>
  <si>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</si>
  <si>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</si>
  <si>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</si>
  <si>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</si>
  <si>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</si>
  <si>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</si>
  <si>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</si>
  <si>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</si>
  <si>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</si>
  <si>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</si>
  <si>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</si>
  <si>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</si>
  <si>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</si>
  <si>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</si>
  <si>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</si>
  <si>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</si>
  <si>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</si>
  <si>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</si>
  <si>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</si>
  <si>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</si>
  <si>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</si>
  <si>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</si>
  <si>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</si>
  <si>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</si>
  <si>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</si>
  <si>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</si>
  <si>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</si>
  <si>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</si>
  <si>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</si>
  <si>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</si>
  <si>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</si>
  <si>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</si>
  <si>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</si>
  <si>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</si>
  <si>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</si>
  <si>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</si>
  <si>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</si>
  <si>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</si>
  <si>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</si>
  <si>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</si>
  <si>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</si>
  <si>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</si>
  <si>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</si>
  <si>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</si>
  <si>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</si>
  <si>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</si>
  <si>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</si>
  <si>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</si>
  <si>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</si>
  <si>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</si>
  <si>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</si>
  <si>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</si>
  <si>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</si>
  <si>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</si>
  <si>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</si>
  <si>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</si>
  <si>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</si>
  <si>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</si>
  <si>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</si>
  <si>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</si>
  <si>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</si>
  <si>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</si>
  <si>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</si>
  <si>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</si>
  <si>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</si>
  <si>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</si>
  <si>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</si>
  <si>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</si>
  <si>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</si>
  <si>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</si>
  <si>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</si>
  <si>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</si>
  <si>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</si>
  <si>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</si>
  <si>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</si>
  <si>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</si>
  <si>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</si>
  <si>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</si>
  <si>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</si>
  <si>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</si>
  <si>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</si>
  <si>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</si>
  <si>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</si>
  <si>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</si>
  <si>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</si>
  <si>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</si>
  <si>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</si>
  <si>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</si>
  <si>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</si>
  <si>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</si>
  <si>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</si>
  <si>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</si>
  <si>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</si>
  <si>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</si>
  <si>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</si>
  <si>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</si>
  <si>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</si>
  <si>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</si>
  <si>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</si>
  <si>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</si>
  <si>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</si>
  <si>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</si>
  <si>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</si>
  <si>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</si>
  <si>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</si>
  <si>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</si>
  <si>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</si>
  <si>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</si>
  <si>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</si>
  <si>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</si>
  <si>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</si>
  <si>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</si>
  <si>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</si>
  <si>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</si>
  <si>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</si>
  <si>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</si>
  <si>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</si>
  <si>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</si>
  <si>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</si>
  <si>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</si>
  <si>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</si>
  <si>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</si>
  <si>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</si>
  <si>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</si>
  <si>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</si>
  <si>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</si>
  <si>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</si>
  <si>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</si>
  <si>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</si>
  <si>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</si>
  <si>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</si>
  <si>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</si>
  <si>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</si>
  <si>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</si>
  <si>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</si>
  <si>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</si>
  <si>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</si>
  <si>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</si>
  <si>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</si>
  <si>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</si>
  <si>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</si>
  <si>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</si>
  <si>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</si>
  <si>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</si>
  <si>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</si>
  <si>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</si>
  <si>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</si>
  <si>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</si>
  <si>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</si>
  <si>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</si>
  <si>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</si>
  <si>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</si>
  <si>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</si>
  <si>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</si>
  <si>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</si>
  <si>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</si>
  <si>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</si>
  <si>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</si>
  <si>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</si>
  <si>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</si>
  <si>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</si>
  <si>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</si>
  <si>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</si>
  <si>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</si>
  <si>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</si>
  <si>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</si>
  <si>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</si>
  <si>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</si>
  <si>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</si>
  <si>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</si>
  <si>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</si>
  <si>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</si>
  <si>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</si>
  <si>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</si>
  <si>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</si>
  <si>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</si>
  <si>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</si>
  <si>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</si>
  <si>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</si>
  <si>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</si>
  <si>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</si>
  <si>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</si>
  <si>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</si>
  <si>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</si>
  <si>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</si>
  <si>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</si>
  <si>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</si>
  <si>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</si>
  <si>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</si>
  <si>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</si>
  <si>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</si>
  <si>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</si>
  <si>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</si>
  <si>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</si>
  <si>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</si>
  <si>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</si>
  <si>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</si>
  <si>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</si>
  <si>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</si>
  <si>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</si>
  <si>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</si>
  <si>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</si>
  <si>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</si>
  <si>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</si>
  <si>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</si>
  <si>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</si>
  <si>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</si>
  <si>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</si>
  <si>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</si>
  <si>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</si>
  <si>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</si>
  <si>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</si>
  <si>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</si>
  <si>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</si>
  <si>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</si>
  <si>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</si>
  <si>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</si>
  <si>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</si>
  <si>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</si>
  <si>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</si>
  <si>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</si>
  <si>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</si>
  <si>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</si>
  <si>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</si>
  <si>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</si>
  <si>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</si>
  <si>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</si>
  <si>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</si>
  <si>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</si>
  <si>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</si>
  <si>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</si>
  <si>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</si>
  <si>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</si>
  <si>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</si>
  <si>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</si>
  <si>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</si>
  <si>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</si>
  <si>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</si>
  <si>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</si>
  <si>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</si>
  <si>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</si>
  <si>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</si>
  <si>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</si>
  <si>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</si>
  <si>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</si>
  <si>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</si>
  <si>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</si>
  <si>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</si>
  <si>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</si>
  <si>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</si>
  <si>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</si>
  <si>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</si>
  <si>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</si>
  <si>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</si>
  <si>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</si>
  <si>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</si>
  <si>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</si>
  <si>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</si>
  <si>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</si>
  <si>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</si>
  <si>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</si>
  <si>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</si>
  <si>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</si>
  <si>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</si>
  <si>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</si>
  <si>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</si>
  <si>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</si>
  <si>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</si>
  <si>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</si>
  <si>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</si>
  <si>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</si>
  <si>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</si>
  <si>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</si>
  <si>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</si>
  <si>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</si>
  <si>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</si>
  <si>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</si>
  <si>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</si>
  <si>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</si>
  <si>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</si>
  <si>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</si>
  <si>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</si>
  <si>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</si>
  <si>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</si>
  <si>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</si>
  <si>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</si>
  <si>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</si>
  <si>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</si>
  <si>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</si>
  <si>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</si>
  <si>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</si>
  <si>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</si>
  <si>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</si>
  <si>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</si>
  <si>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</si>
  <si>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</si>
  <si>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</si>
  <si>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</si>
  <si>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</si>
  <si>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</si>
  <si>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</si>
  <si>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</si>
  <si>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</si>
  <si>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</si>
  <si>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</si>
  <si>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</si>
  <si>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</si>
  <si>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</si>
  <si>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</si>
  <si>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</si>
  <si>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</si>
  <si>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</si>
  <si>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</si>
  <si>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</si>
  <si>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</si>
  <si>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</si>
  <si>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</si>
  <si>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</si>
  <si>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</si>
  <si>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</si>
  <si>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</si>
  <si>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</si>
  <si>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</si>
  <si>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</si>
  <si>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</si>
  <si>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</si>
  <si>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</si>
  <si>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</si>
  <si>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</si>
  <si>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</si>
  <si>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</si>
  <si>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</si>
  <si>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</si>
  <si>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</si>
  <si>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</si>
  <si>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</si>
  <si>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</si>
  <si>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</si>
  <si>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</si>
  <si>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</si>
  <si>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</si>
  <si>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</si>
  <si>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</si>
  <si>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</si>
  <si>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</si>
  <si>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</si>
  <si>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</si>
  <si>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</si>
  <si>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</si>
  <si>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</si>
  <si>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</si>
  <si>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</si>
  <si>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</si>
  <si>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</si>
  <si>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</si>
  <si>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</si>
  <si>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</si>
  <si>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</si>
  <si>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</si>
  <si>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</si>
  <si>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</si>
  <si>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</si>
  <si>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</si>
  <si>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</si>
  <si>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</si>
  <si>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</si>
  <si>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</si>
  <si>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</si>
  <si>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</si>
  <si>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</si>
  <si>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</si>
  <si>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</si>
  <si>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</si>
  <si>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</si>
  <si>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</si>
  <si>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</si>
  <si>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</si>
  <si>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</si>
  <si>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</si>
  <si>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</si>
  <si>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</si>
  <si>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</si>
  <si>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</si>
  <si>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</si>
  <si>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</si>
  <si>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</si>
  <si>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</si>
  <si>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</si>
  <si>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</si>
  <si>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</si>
  <si>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</si>
  <si>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</si>
  <si>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</si>
  <si>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</si>
  <si>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</si>
  <si>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</si>
  <si>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</si>
  <si>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</si>
  <si>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</si>
  <si>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</si>
  <si>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</si>
  <si>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</si>
  <si>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</si>
  <si>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</si>
  <si>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</si>
  <si>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</si>
  <si>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</si>
  <si>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</si>
  <si>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</si>
  <si>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</si>
  <si>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</si>
  <si>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</si>
  <si>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</si>
  <si>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</si>
  <si>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</si>
  <si>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</si>
  <si>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</si>
  <si>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</si>
  <si>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</si>
  <si>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</si>
  <si>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</si>
  <si>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</si>
  <si>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</si>
  <si>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</si>
  <si>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</si>
  <si>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</si>
  <si>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</si>
  <si>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</si>
  <si>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</si>
  <si>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</si>
  <si>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</si>
  <si>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</si>
  <si>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</si>
  <si>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</si>
  <si>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</si>
  <si>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</si>
  <si>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</si>
  <si>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</si>
  <si>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</si>
  <si>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</si>
  <si>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</si>
  <si>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</si>
  <si>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</si>
  <si>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</si>
  <si>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</si>
  <si>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</si>
  <si>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</si>
  <si>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</si>
  <si>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</si>
  <si>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</si>
  <si>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</si>
  <si>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</si>
  <si>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</si>
  <si>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</si>
  <si>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</si>
  <si>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</si>
  <si>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</si>
  <si>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</si>
  <si>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</si>
  <si>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</si>
  <si>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</si>
  <si>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</si>
  <si>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</si>
  <si>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</si>
  <si>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</si>
  <si>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</si>
  <si>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</si>
  <si>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</si>
  <si>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</si>
  <si>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</si>
  <si>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</si>
  <si>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</si>
  <si>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</si>
  <si>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</si>
  <si>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</si>
  <si>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</si>
  <si>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</si>
  <si>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</si>
  <si>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</si>
  <si>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</si>
  <si>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</si>
  <si>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</si>
  <si>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</si>
  <si>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</si>
  <si>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</si>
  <si>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</si>
  <si>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</si>
  <si>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</si>
  <si>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</si>
  <si>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</si>
  <si>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</si>
  <si>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</si>
  <si>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</si>
  <si>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</si>
  <si>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</si>
  <si>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</si>
  <si>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</si>
  <si>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</si>
  <si>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</si>
  <si>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</si>
  <si>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</si>
  <si>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</si>
  <si>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</si>
  <si>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</si>
  <si>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</si>
  <si>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</si>
  <si>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</si>
  <si>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</si>
  <si>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</si>
  <si>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</si>
  <si>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</si>
  <si>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</si>
  <si>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</si>
  <si>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</si>
  <si>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</si>
  <si>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</si>
  <si>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</si>
  <si>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</si>
  <si>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</si>
  <si>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</si>
  <si>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</si>
  <si>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</si>
  <si>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</si>
  <si>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</si>
  <si>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</si>
  <si>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</si>
  <si>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</si>
  <si>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</si>
  <si>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</si>
  <si>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</si>
  <si>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</si>
  <si>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</si>
  <si>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</si>
  <si>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</si>
  <si>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</si>
  <si>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</si>
  <si>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</si>
  <si>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</si>
  <si>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</si>
  <si>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</si>
  <si>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</si>
  <si>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</si>
  <si>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</si>
  <si>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</si>
  <si>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</si>
  <si>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</si>
  <si>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</si>
  <si>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</si>
  <si>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</si>
  <si>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</si>
  <si>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</si>
  <si>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</si>
  <si>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</si>
  <si>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</si>
  <si>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</si>
  <si>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</si>
  <si>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</si>
  <si>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</si>
  <si>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</si>
  <si>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</si>
  <si>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</si>
  <si>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</si>
  <si>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</si>
  <si>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</si>
  <si>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</si>
  <si>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</si>
  <si>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</si>
  <si>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</si>
  <si>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</si>
  <si>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</si>
  <si>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</si>
  <si>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</si>
  <si>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</si>
  <si>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</si>
  <si>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</si>
  <si>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</si>
  <si>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</si>
  <si>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</si>
  <si>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</si>
  <si>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</si>
  <si>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</si>
  <si>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</si>
  <si>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</si>
  <si>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</si>
  <si>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</si>
  <si>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</si>
  <si>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</si>
  <si>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</si>
  <si>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</si>
  <si>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</si>
  <si>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</si>
  <si>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</si>
  <si>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</si>
  <si>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</si>
  <si>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</si>
  <si>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</si>
  <si>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</si>
  <si>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</si>
  <si>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</si>
  <si>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</si>
  <si>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</si>
  <si>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</si>
  <si>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</si>
  <si>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</si>
  <si>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</si>
  <si>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</si>
  <si>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</si>
  <si>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</si>
  <si>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</si>
  <si>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</si>
  <si>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</si>
  <si>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</si>
  <si>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</si>
  <si>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</si>
  <si>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</si>
  <si>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</si>
  <si>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</si>
  <si>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</si>
  <si>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</si>
  <si>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</si>
  <si>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</si>
  <si>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</si>
  <si>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</si>
  <si>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</si>
  <si>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</si>
  <si>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</si>
  <si>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</si>
  <si>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</si>
  <si>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</si>
  <si>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</si>
  <si>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</si>
  <si>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</si>
  <si>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</si>
  <si>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</si>
  <si>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</si>
  <si>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</si>
  <si>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</si>
  <si>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</si>
  <si>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</si>
  <si>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</si>
  <si>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</si>
  <si>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</si>
  <si>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</si>
  <si>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</si>
  <si>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</si>
  <si>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</si>
  <si>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</si>
  <si>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</si>
  <si>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</si>
  <si>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</si>
  <si>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</si>
  <si>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</si>
  <si>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</si>
  <si>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</si>
  <si>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</si>
  <si>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</si>
  <si>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</si>
  <si>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</si>
  <si>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</si>
  <si>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</si>
  <si>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</si>
  <si>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</si>
  <si>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</si>
  <si>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</si>
  <si>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</si>
  <si>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</si>
  <si>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</si>
  <si>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</si>
  <si>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</si>
  <si>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</si>
  <si>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</si>
  <si>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</si>
  <si>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</si>
  <si>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</si>
  <si>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</si>
  <si>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</si>
  <si>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</si>
  <si>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</si>
  <si>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</si>
  <si>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</si>
  <si>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</si>
  <si>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</si>
  <si>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</si>
  <si>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</si>
  <si>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</si>
  <si>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</si>
  <si>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</si>
  <si>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</si>
  <si>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</si>
  <si>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</si>
  <si>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</si>
  <si>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</si>
  <si>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</si>
  <si>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</si>
  <si>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</si>
  <si>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</si>
  <si>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</si>
  <si>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</si>
  <si>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</si>
  <si>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</si>
  <si>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</si>
  <si>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</si>
  <si>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</si>
  <si>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</si>
  <si>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</si>
  <si>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</si>
  <si>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</si>
  <si>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</si>
  <si>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</si>
  <si>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</si>
  <si>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</si>
  <si>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</si>
  <si>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</si>
  <si>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</si>
  <si>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</si>
  <si>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</si>
  <si>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</si>
  <si>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</si>
  <si>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</si>
  <si>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</si>
  <si>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</si>
  <si>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</si>
  <si>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</si>
  <si>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</si>
  <si>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</si>
  <si>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</si>
  <si>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</si>
  <si>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</si>
  <si>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</si>
  <si>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</si>
  <si>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</si>
  <si>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</si>
  <si>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</si>
  <si>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</si>
  <si>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</si>
  <si>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</si>
  <si>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</si>
  <si>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</si>
  <si>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</si>
  <si>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</si>
  <si>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</si>
  <si>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</si>
  <si>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</si>
  <si>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</si>
  <si>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</si>
  <si>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</si>
  <si>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</si>
  <si>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</si>
  <si>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</si>
  <si>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</si>
  <si>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</si>
  <si>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</si>
  <si>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</si>
  <si>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</si>
  <si>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</si>
  <si>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</si>
  <si>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</si>
  <si>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</si>
  <si>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</si>
  <si>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</si>
  <si>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</si>
  <si>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</si>
  <si>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</si>
  <si>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</si>
  <si>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</si>
  <si>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</si>
  <si>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</si>
  <si>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</si>
  <si>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</si>
  <si>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</si>
  <si>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</si>
  <si>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</si>
  <si>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</si>
  <si>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</si>
  <si>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</si>
  <si>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</si>
  <si>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</si>
  <si>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</si>
  <si>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</si>
  <si>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</si>
  <si>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</si>
  <si>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</si>
  <si>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</si>
  <si>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</si>
  <si>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</si>
  <si>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</si>
  <si>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</si>
  <si>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</si>
  <si>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</si>
  <si>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</si>
  <si>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</si>
  <si>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</si>
  <si>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</si>
  <si>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</si>
  <si>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</si>
  <si>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</si>
  <si>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</si>
  <si>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</si>
  <si>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</si>
  <si>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</si>
  <si>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</si>
  <si>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</si>
  <si>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</si>
  <si>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</si>
  <si>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</si>
  <si>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</si>
  <si>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</si>
  <si>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</si>
  <si>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</si>
  <si>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</si>
  <si>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</si>
  <si>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</si>
  <si>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</si>
  <si>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</si>
  <si>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</si>
  <si>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</si>
  <si>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</si>
  <si>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</si>
  <si>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</si>
  <si>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</si>
  <si>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</si>
  <si>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</si>
  <si>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</si>
  <si>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</si>
  <si>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</si>
  <si>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</si>
  <si>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</si>
  <si>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</si>
  <si>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</si>
  <si>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</si>
  <si>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</si>
  <si>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</si>
  <si>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</si>
  <si>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</si>
  <si>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</si>
  <si>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</si>
  <si>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</si>
  <si>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</si>
  <si>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</si>
  <si>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</si>
  <si>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</si>
  <si>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</si>
  <si>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</si>
  <si>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</si>
  <si>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</si>
  <si>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</si>
  <si>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</si>
  <si>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</si>
  <si>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</si>
  <si>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</si>
  <si>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</si>
  <si>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</si>
  <si>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</si>
  <si>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</si>
  <si>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</si>
  <si>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</si>
  <si>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</si>
  <si>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</si>
  <si>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</si>
  <si>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</si>
  <si>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</si>
  <si>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</si>
  <si>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</si>
  <si>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</si>
  <si>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</si>
  <si>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</si>
  <si>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</si>
  <si>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</si>
  <si>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</si>
  <si>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</si>
  <si>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</si>
  <si>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</si>
  <si>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</si>
  <si>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</si>
  <si>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</si>
  <si>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</si>
  <si>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</si>
  <si>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</si>
  <si>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</si>
  <si>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</si>
  <si>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</si>
  <si>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</si>
  <si>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</si>
  <si>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</si>
  <si>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</si>
  <si>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</si>
  <si>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</si>
  <si>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</si>
  <si>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</si>
  <si>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</si>
  <si>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</si>
  <si>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</si>
  <si>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</si>
  <si>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</si>
  <si>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</si>
  <si>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</si>
  <si>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</si>
  <si>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</si>
  <si>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</si>
  <si>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</si>
  <si>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</si>
  <si>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</si>
  <si>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</si>
  <si>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</si>
  <si>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</si>
  <si>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</si>
  <si>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</si>
  <si>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</si>
  <si>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</si>
  <si>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</si>
  <si>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</si>
  <si>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</si>
  <si>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</si>
  <si>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</si>
  <si>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</si>
  <si>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</si>
  <si>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</si>
  <si>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</si>
  <si>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</si>
  <si>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</si>
  <si>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</si>
  <si>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</si>
  <si>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</si>
  <si>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</si>
  <si>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</si>
  <si>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</si>
  <si>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</si>
  <si>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</si>
  <si>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</si>
  <si>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</si>
  <si>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</si>
  <si>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</si>
  <si>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</si>
  <si>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</si>
  <si>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</si>
  <si>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</si>
  <si>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</si>
  <si>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</si>
  <si>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</si>
  <si>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</si>
  <si>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</si>
  <si>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</si>
  <si>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</si>
  <si>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</si>
  <si>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</si>
  <si>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</si>
  <si>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</si>
  <si>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</si>
  <si>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</si>
  <si>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</si>
  <si>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</si>
  <si>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</si>
  <si>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</si>
  <si>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</si>
  <si>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</si>
  <si>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</si>
  <si>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</si>
  <si>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</si>
  <si>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</si>
  <si>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</si>
  <si>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</si>
  <si>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</si>
  <si>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</si>
  <si>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</si>
  <si>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</si>
  <si>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</si>
  <si>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</si>
  <si>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</si>
  <si>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</si>
  <si>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</si>
  <si>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</si>
  <si>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</si>
  <si>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</si>
  <si>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</si>
  <si>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</si>
  <si>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</si>
  <si>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</si>
  <si>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</si>
  <si>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</si>
  <si>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</si>
  <si>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</si>
  <si>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</si>
  <si>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</si>
  <si>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</si>
  <si>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</si>
  <si>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</si>
  <si>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</si>
  <si>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</si>
  <si>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</si>
  <si>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</si>
  <si>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</si>
  <si>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</si>
  <si>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</si>
  <si>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</si>
  <si>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</si>
  <si>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</si>
  <si>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</si>
  <si>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</si>
  <si>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</si>
  <si>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</si>
  <si>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</si>
  <si>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</si>
  <si>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</si>
  <si>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</si>
  <si>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</si>
  <si>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</si>
  <si>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</si>
  <si>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</si>
  <si>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</si>
  <si>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</si>
  <si>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</si>
  <si>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</si>
  <si>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</si>
  <si>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</si>
  <si>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</si>
  <si>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</si>
  <si>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</si>
  <si>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</si>
  <si>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</si>
  <si>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</si>
  <si>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</si>
  <si>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</si>
  <si>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</si>
  <si>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</si>
  <si>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</si>
  <si>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</si>
  <si>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</si>
  <si>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</si>
  <si>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</si>
  <si>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</si>
  <si>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</si>
  <si>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</si>
  <si>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</si>
  <si>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</si>
  <si>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</si>
  <si>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</si>
  <si>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</si>
  <si>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</si>
  <si>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</si>
  <si>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</si>
  <si>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</si>
  <si>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</si>
  <si>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</si>
  <si>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</si>
  <si>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</si>
  <si>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</si>
  <si>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</si>
  <si>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</si>
  <si>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</si>
  <si>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</si>
  <si>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</si>
  <si>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</si>
  <si>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</si>
  <si>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</si>
  <si>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</si>
  <si>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</si>
  <si>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</si>
  <si>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</si>
  <si>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</si>
  <si>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</si>
  <si>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</si>
  <si>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</si>
  <si>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</si>
  <si>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</si>
  <si>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</si>
  <si>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</si>
  <si>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</si>
  <si>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</si>
  <si>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</si>
  <si>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</si>
  <si>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</si>
  <si>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</si>
  <si>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</si>
  <si>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</si>
  <si>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</si>
  <si>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</si>
  <si>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</si>
  <si>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</si>
  <si>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</si>
  <si>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</si>
  <si>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</si>
  <si>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</si>
  <si>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</si>
  <si>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</si>
  <si>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</si>
  <si>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</si>
  <si>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</si>
  <si>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</si>
  <si>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</si>
  <si>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</si>
  <si>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</si>
  <si>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</si>
  <si>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</si>
  <si>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</si>
  <si>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</si>
  <si>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</si>
  <si>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</si>
  <si>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</si>
  <si>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</si>
  <si>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</si>
  <si>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</si>
  <si>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</si>
  <si>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</si>
  <si>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</si>
  <si>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</si>
  <si>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</si>
  <si>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</si>
  <si>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</si>
  <si>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</si>
  <si>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</si>
  <si>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</si>
  <si>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</si>
  <si>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</si>
  <si>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</si>
  <si>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</si>
  <si>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</si>
  <si>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</si>
  <si>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</si>
  <si>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</si>
  <si>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</si>
  <si>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</si>
  <si>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</si>
  <si>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</si>
  <si>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</si>
  <si>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</si>
  <si>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</si>
  <si>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</si>
  <si>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</si>
  <si>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</si>
  <si>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</si>
  <si>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</si>
  <si>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</si>
  <si>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</si>
  <si>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</si>
  <si>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</si>
  <si>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</si>
  <si>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</si>
  <si>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</si>
  <si>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</si>
  <si>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</si>
  <si>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</si>
  <si>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</si>
  <si>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</si>
  <si>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</si>
  <si>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</si>
  <si>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</si>
  <si>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</si>
  <si>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</si>
  <si>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</si>
  <si>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</si>
  <si>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</si>
  <si>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</si>
  <si>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</si>
  <si>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</si>
  <si>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</si>
  <si>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</si>
  <si>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</si>
  <si>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</si>
  <si>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</si>
  <si>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</si>
  <si>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</si>
  <si>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</si>
  <si>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</si>
  <si>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</si>
  <si>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</si>
  <si>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</si>
  <si>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</si>
  <si>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</si>
  <si>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</si>
  <si>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</si>
  <si>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</si>
  <si>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</si>
  <si>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</si>
  <si>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</si>
  <si>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</si>
  <si>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</si>
  <si>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</si>
  <si>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</si>
  <si>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</si>
  <si>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</si>
  <si>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</si>
  <si>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</si>
  <si>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</si>
  <si>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</si>
  <si>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</si>
  <si>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</si>
  <si>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</si>
  <si>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</si>
  <si>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</si>
  <si>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</si>
  <si>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</si>
  <si>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</si>
  <si>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</si>
  <si>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</si>
  <si>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</si>
  <si>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</si>
  <si>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</si>
  <si>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</si>
  <si>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</si>
  <si>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</si>
  <si>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</si>
  <si>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</si>
  <si>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</si>
  <si>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</si>
  <si>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</si>
  <si>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</si>
  <si>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</si>
  <si>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</si>
  <si>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</si>
  <si>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</si>
  <si>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</si>
  <si>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</si>
  <si>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</si>
  <si>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</si>
  <si>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</si>
  <si>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</si>
  <si>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</si>
  <si>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</si>
  <si>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</si>
  <si>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</si>
  <si>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</si>
  <si>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</si>
  <si>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</si>
  <si>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</si>
  <si>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</si>
  <si>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</si>
  <si>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</si>
  <si>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</si>
  <si>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</si>
  <si>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</si>
  <si>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</si>
  <si>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</si>
  <si>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</si>
  <si>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</si>
  <si>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</si>
  <si>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</si>
  <si>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</si>
  <si>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</si>
  <si>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</si>
  <si>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</si>
  <si>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</si>
  <si>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</si>
  <si>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</si>
  <si>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</si>
  <si>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</si>
  <si>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</si>
  <si>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</si>
  <si>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</si>
  <si>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</si>
  <si>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</si>
  <si>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</si>
  <si>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</si>
  <si>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</si>
  <si>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</si>
  <si>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</si>
  <si>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</si>
  <si>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</si>
  <si>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</si>
  <si>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</si>
  <si>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</si>
  <si>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</si>
  <si>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</si>
  <si>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</si>
  <si>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</si>
  <si>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</si>
  <si>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</si>
  <si>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</si>
  <si>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</si>
  <si>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</si>
  <si>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</si>
  <si>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</si>
  <si>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</si>
  <si>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</si>
  <si>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</si>
  <si>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</si>
  <si>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</si>
  <si>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</si>
  <si>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</si>
  <si>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</si>
  <si>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</si>
  <si>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</si>
  <si>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</si>
  <si>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</si>
  <si>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</si>
  <si>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</si>
  <si>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</si>
  <si>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</si>
  <si>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</si>
  <si>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</si>
  <si>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</si>
  <si>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</si>
  <si>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</si>
  <si>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</si>
  <si>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</si>
  <si>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</si>
  <si>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</si>
  <si>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</si>
  <si>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</si>
  <si>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</si>
  <si>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</si>
  <si>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</si>
  <si>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</si>
  <si>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</si>
  <si>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</si>
  <si>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</si>
  <si>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</si>
  <si>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</si>
  <si>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</si>
  <si>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</si>
  <si>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</si>
  <si>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</si>
  <si>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</si>
  <si>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</si>
  <si>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</si>
  <si>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</si>
  <si>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</si>
  <si>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</si>
  <si>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</si>
  <si>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</si>
  <si>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</si>
  <si>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</si>
  <si>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</si>
  <si>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</si>
  <si>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</si>
  <si>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</si>
  <si>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</si>
  <si>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</si>
  <si>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</si>
  <si>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</si>
  <si>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</si>
  <si>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</si>
  <si>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</si>
  <si>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</si>
  <si>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</si>
  <si>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</si>
  <si>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</si>
  <si>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</si>
  <si>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</si>
  <si>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</si>
  <si>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</si>
  <si>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</si>
  <si>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</si>
  <si>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</si>
  <si>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</si>
  <si>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</si>
  <si>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</si>
  <si>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</si>
  <si>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</si>
  <si>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</si>
  <si>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</si>
  <si>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</si>
  <si>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</si>
  <si>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</si>
  <si>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</si>
  <si>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</si>
  <si>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</si>
  <si>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</si>
  <si>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</si>
  <si>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</si>
  <si>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</si>
  <si>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</si>
  <si>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</si>
  <si>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</si>
  <si>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</si>
  <si>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</si>
  <si>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</si>
  <si>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</si>
  <si>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</si>
  <si>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</si>
  <si>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</si>
  <si>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</si>
  <si>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</si>
  <si>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</si>
  <si>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</si>
  <si>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</si>
  <si>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</si>
  <si>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</si>
  <si>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</si>
  <si>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</si>
  <si>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</si>
  <si>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</si>
  <si>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</si>
  <si>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</si>
  <si>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</si>
  <si>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</si>
  <si>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</si>
  <si>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</si>
  <si>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</si>
  <si>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</si>
  <si>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</si>
  <si>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</si>
  <si>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</si>
  <si>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</si>
  <si>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</si>
  <si>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</si>
  <si>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</si>
  <si>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</si>
  <si>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</si>
  <si>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</si>
  <si>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</si>
  <si>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</si>
  <si>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</si>
  <si>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</si>
  <si>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</si>
  <si>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</si>
  <si>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</si>
  <si>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</si>
  <si>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</si>
  <si>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</si>
  <si>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</si>
  <si>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</si>
  <si>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</si>
  <si>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</si>
  <si>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</si>
  <si>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</si>
  <si>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</si>
  <si>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</si>
  <si>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</si>
  <si>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</si>
  <si>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</si>
  <si>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</si>
  <si>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</si>
  <si>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</si>
  <si>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</si>
  <si>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</si>
  <si>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</si>
  <si>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</si>
  <si>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</si>
  <si>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</si>
  <si>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</si>
  <si>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</si>
  <si>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</si>
  <si>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</si>
  <si>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</si>
  <si>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</si>
  <si>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</si>
  <si>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</si>
  <si>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</si>
  <si>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</si>
  <si>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</si>
  <si>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</si>
  <si>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</si>
  <si>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</si>
  <si>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</si>
  <si>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</si>
  <si>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</si>
  <si>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</si>
  <si>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</si>
  <si>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</si>
  <si>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</si>
  <si>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</si>
  <si>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</si>
  <si>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</si>
  <si>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</si>
  <si>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</si>
  <si>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</si>
  <si>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</si>
  <si>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</si>
  <si>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</si>
  <si>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</si>
  <si>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</si>
  <si>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</si>
  <si>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</si>
  <si>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</si>
  <si>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</si>
  <si>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</si>
  <si>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</si>
  <si>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</si>
  <si>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</si>
  <si>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</si>
  <si>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</si>
  <si>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</si>
  <si>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</si>
  <si>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</si>
  <si>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</si>
  <si>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</si>
  <si>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</si>
  <si>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</si>
  <si>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</si>
  <si>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</si>
  <si>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</si>
  <si>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</si>
  <si>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</si>
  <si>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</si>
  <si>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</si>
  <si>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</si>
  <si>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</si>
  <si>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</si>
  <si>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</si>
  <si>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</si>
  <si>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</si>
  <si>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</si>
  <si>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</si>
  <si>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</si>
  <si>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</si>
  <si>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</si>
  <si>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</si>
  <si>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</si>
  <si>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</si>
  <si>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</si>
  <si>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</si>
  <si>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</si>
  <si>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</si>
  <si>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</si>
  <si>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</si>
  <si>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</si>
  <si>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</si>
  <si>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</si>
  <si>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</si>
  <si>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</si>
  <si>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</si>
  <si>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</si>
  <si>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</si>
  <si>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</si>
  <si>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</si>
  <si>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</si>
  <si>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</si>
  <si>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</si>
  <si>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</si>
  <si>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</si>
  <si>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</si>
  <si>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</si>
  <si>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</si>
  <si>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</si>
  <si>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</si>
  <si>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</si>
  <si>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</si>
  <si>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</si>
  <si>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</si>
  <si>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</si>
  <si>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</si>
  <si>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</si>
  <si>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</si>
  <si>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</si>
  <si>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</si>
  <si>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</si>
  <si>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</si>
  <si>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</si>
  <si>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</si>
  <si>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</si>
  <si>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</si>
  <si>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</si>
  <si>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</si>
  <si>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</si>
  <si>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</si>
  <si>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</si>
  <si>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</si>
  <si>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</si>
  <si>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</si>
  <si>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</si>
  <si>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</si>
  <si>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</si>
  <si>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</si>
  <si>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</si>
  <si>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</si>
  <si>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</si>
  <si>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</si>
  <si>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</si>
  <si>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</si>
  <si>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</si>
  <si>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</si>
  <si>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</si>
  <si>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</si>
  <si>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</si>
  <si>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</si>
  <si>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</si>
  <si>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</si>
  <si>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</si>
  <si>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</si>
  <si>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</si>
  <si>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</si>
  <si>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</si>
  <si>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</si>
  <si>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</si>
  <si>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</si>
  <si>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</si>
  <si>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</si>
  <si>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</si>
  <si>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</si>
  <si>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</si>
  <si>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</si>
  <si>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</si>
  <si>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</si>
  <si>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</si>
  <si>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</si>
  <si>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</si>
  <si>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</si>
  <si>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</si>
  <si>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</si>
  <si>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</si>
  <si>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</si>
  <si>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</si>
  <si>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</si>
  <si>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</si>
  <si>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</si>
  <si>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</si>
  <si>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</si>
  <si>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</si>
  <si>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</si>
  <si>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</si>
  <si>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</si>
  <si>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</si>
  <si>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</si>
  <si>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</si>
  <si>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</si>
  <si>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</si>
  <si>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</si>
  <si>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</si>
  <si>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</si>
  <si>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</si>
  <si>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</si>
  <si>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</si>
  <si>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</si>
  <si>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</si>
  <si>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</si>
  <si>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</si>
  <si>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</si>
  <si>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</si>
  <si>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</si>
  <si>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</si>
  <si>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</si>
  <si>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</si>
  <si>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</si>
  <si>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</si>
  <si>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</si>
  <si>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</si>
  <si>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</si>
  <si>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</si>
  <si>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</si>
  <si>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</si>
  <si>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</si>
  <si>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</si>
  <si>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</si>
  <si>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</si>
  <si>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</si>
  <si>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</si>
  <si>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</si>
  <si>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</si>
  <si>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</si>
  <si>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</si>
  <si>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</si>
  <si>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</si>
  <si>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</si>
  <si>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</si>
  <si>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</si>
  <si>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</si>
  <si>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</si>
  <si>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</si>
  <si>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</si>
  <si>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</si>
  <si>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</si>
  <si>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</si>
  <si>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</si>
  <si>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</si>
  <si>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</si>
  <si>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</si>
  <si>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</si>
  <si>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</si>
  <si>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</si>
  <si>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</si>
  <si>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</si>
  <si>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</si>
  <si>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</si>
  <si>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</si>
  <si>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</si>
  <si>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</si>
  <si>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</si>
  <si>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</si>
  <si>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</si>
  <si>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</si>
  <si>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</si>
  <si>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</si>
  <si>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</si>
  <si>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</si>
  <si>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</si>
  <si>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</si>
  <si>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</si>
  <si>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</si>
  <si>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</si>
  <si>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</si>
  <si>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</si>
  <si>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</si>
  <si>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</si>
  <si>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</si>
  <si>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</si>
  <si>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</si>
  <si>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</si>
  <si>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</si>
  <si>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</si>
  <si>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</si>
  <si>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</si>
  <si>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</si>
  <si>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</si>
  <si>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</si>
  <si>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</si>
  <si>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</si>
  <si>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</si>
  <si>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</si>
  <si>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</si>
  <si>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</si>
  <si>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</si>
  <si>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</si>
  <si>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</si>
  <si>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</si>
  <si>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</si>
  <si>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</si>
  <si>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</si>
  <si>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</si>
  <si>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</si>
  <si>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</si>
  <si>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</si>
  <si>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</si>
  <si>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</si>
  <si>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</si>
  <si>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</si>
  <si>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</si>
  <si>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</si>
  <si>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</si>
  <si>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</si>
  <si>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</si>
  <si>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</si>
  <si>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</si>
  <si>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</si>
  <si>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</si>
  <si>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</si>
  <si>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</si>
  <si>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</si>
  <si>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</si>
  <si>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</si>
  <si>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</si>
  <si>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</si>
  <si>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</si>
  <si>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</si>
  <si>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</si>
  <si>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</si>
  <si>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</si>
  <si>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</si>
  <si>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</si>
  <si>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</si>
  <si>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</si>
  <si>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</si>
  <si>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</si>
  <si>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</si>
  <si>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</si>
  <si>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</si>
  <si>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</si>
  <si>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</si>
  <si>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</si>
  <si>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</si>
  <si>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</si>
  <si>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</si>
  <si>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</si>
  <si>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</si>
  <si>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</si>
  <si>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</si>
  <si>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</si>
  <si>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</si>
  <si>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</si>
  <si>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</si>
  <si>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</si>
  <si>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</si>
  <si>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</si>
  <si>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</si>
  <si>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</si>
  <si>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</si>
  <si>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</si>
  <si>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</si>
  <si>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</si>
  <si>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</si>
  <si>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</si>
  <si>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</si>
  <si>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</si>
  <si>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</si>
  <si>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</si>
  <si>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</si>
  <si>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</si>
  <si>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</si>
  <si>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</si>
  <si>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</si>
  <si>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</si>
  <si>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</si>
  <si>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</si>
  <si>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</si>
  <si>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</si>
  <si>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</si>
  <si>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</si>
  <si>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</si>
  <si>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</si>
  <si>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</si>
  <si>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</si>
  <si>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</si>
  <si>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</si>
  <si>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</si>
  <si>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</si>
  <si>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</si>
  <si>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</si>
  <si>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</si>
  <si>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</si>
  <si>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</si>
  <si>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</si>
  <si>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</si>
  <si>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</si>
  <si>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</si>
  <si>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</si>
  <si>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</si>
  <si>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</si>
  <si>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</si>
  <si>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</si>
  <si>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</si>
  <si>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</si>
  <si>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</si>
  <si>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</si>
  <si>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</si>
  <si>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</si>
  <si>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</si>
  <si>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</si>
  <si>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</si>
  <si>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</si>
  <si>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</si>
  <si>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</si>
  <si>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</si>
  <si>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</si>
  <si>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</si>
  <si>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</si>
  <si>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</si>
  <si>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</si>
  <si>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</si>
  <si>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</si>
  <si>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</si>
  <si>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</si>
  <si>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</si>
  <si>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</si>
  <si>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</si>
  <si>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</si>
  <si>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</si>
  <si>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</si>
  <si>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</si>
  <si>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</si>
  <si>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</si>
  <si>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</si>
  <si>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</si>
  <si>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</si>
  <si>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</si>
  <si>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</si>
  <si>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</si>
  <si>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</si>
  <si>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</si>
  <si>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</si>
  <si>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</si>
  <si>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</si>
  <si>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</si>
  <si>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</si>
  <si>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</si>
  <si>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</si>
  <si>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</si>
  <si>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</si>
  <si>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</si>
  <si>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</si>
  <si>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</si>
  <si>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</si>
  <si>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</si>
  <si>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</si>
  <si>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</si>
  <si>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</si>
  <si>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</si>
  <si>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</si>
  <si>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</si>
  <si>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</si>
  <si>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</si>
  <si>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</si>
  <si>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</si>
  <si>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</si>
  <si>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</si>
  <si>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</si>
  <si>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</si>
  <si>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</si>
  <si>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</si>
  <si>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</si>
  <si>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</si>
  <si>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</si>
  <si>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</si>
  <si>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</si>
  <si>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</si>
  <si>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</si>
  <si>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</si>
  <si>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</si>
  <si>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</si>
  <si>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</si>
  <si>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</si>
  <si>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</si>
  <si>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</si>
  <si>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</si>
  <si>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</si>
  <si>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</si>
  <si>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</si>
  <si>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</si>
  <si>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</si>
  <si>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</si>
  <si>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</si>
  <si>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</si>
  <si>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</si>
  <si>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</si>
  <si>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</si>
  <si>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</si>
  <si>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</si>
  <si>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</si>
  <si>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</si>
  <si>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</si>
  <si>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</si>
  <si>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</si>
  <si>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</si>
  <si>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</si>
  <si>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</si>
  <si>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</si>
  <si>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</si>
  <si>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</si>
  <si>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</si>
  <si>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</si>
  <si>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</si>
  <si>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</si>
  <si>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</si>
  <si>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</si>
  <si>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</si>
  <si>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</si>
  <si>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</si>
  <si>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</si>
  <si>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</si>
  <si>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</si>
  <si>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</si>
  <si>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</si>
  <si>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</si>
  <si>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</si>
  <si>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</si>
  <si>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</si>
  <si>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</si>
  <si>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</si>
  <si>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</si>
  <si>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</si>
  <si>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</si>
  <si>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</si>
  <si>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</si>
  <si>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</si>
  <si>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</si>
  <si>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</si>
  <si>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</si>
  <si>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</si>
  <si>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</si>
  <si>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</si>
  <si>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</si>
  <si>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</si>
  <si>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</si>
  <si>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</si>
  <si>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</si>
  <si>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</si>
  <si>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</si>
  <si>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</si>
  <si>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</si>
  <si>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</si>
  <si>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</si>
  <si>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</si>
  <si>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</si>
  <si>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</si>
  <si>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</si>
  <si>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</si>
  <si>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</si>
  <si>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</si>
  <si>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</si>
  <si>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</si>
  <si>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</si>
  <si>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</si>
  <si>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</si>
  <si>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</si>
  <si>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</si>
  <si>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</si>
  <si>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</si>
  <si>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</si>
  <si>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</si>
  <si>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</si>
  <si>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</si>
  <si>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</si>
  <si>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</si>
  <si>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</si>
  <si>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</si>
  <si>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</si>
  <si>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</si>
  <si>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</si>
  <si>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</si>
  <si>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</si>
  <si>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</si>
  <si>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</si>
  <si>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</si>
  <si>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</si>
  <si>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</si>
  <si>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</si>
  <si>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</si>
  <si>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</si>
  <si>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</si>
  <si>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</si>
  <si>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</si>
  <si>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</si>
  <si>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</si>
  <si>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</si>
  <si>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</si>
  <si>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</si>
  <si>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</si>
  <si>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</si>
  <si>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</si>
  <si>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</si>
  <si>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</si>
  <si>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</si>
  <si>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</si>
  <si>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</si>
  <si>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</si>
  <si>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</si>
  <si>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</si>
  <si>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</si>
  <si>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</si>
  <si>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</si>
  <si>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</si>
  <si>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</si>
  <si>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</si>
  <si>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</si>
  <si>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</si>
  <si>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</si>
  <si>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</si>
  <si>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</si>
  <si>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</si>
  <si>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</si>
  <si>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</si>
  <si>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</si>
  <si>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</si>
  <si>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</si>
  <si>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</si>
  <si>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</si>
  <si>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</si>
  <si>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</si>
  <si>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</si>
  <si>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</si>
  <si>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</si>
  <si>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</si>
  <si>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</si>
  <si>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</si>
  <si>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</si>
  <si>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</si>
  <si>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</si>
  <si>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</si>
  <si>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</si>
  <si>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</si>
  <si>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</si>
  <si>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</si>
  <si>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</si>
  <si>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</si>
  <si>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</si>
  <si>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</si>
  <si>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</si>
  <si>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</si>
  <si>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</si>
  <si>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</si>
  <si>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</si>
  <si>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</si>
  <si>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</si>
  <si>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</si>
  <si>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</si>
  <si>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</si>
  <si>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</si>
  <si>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</si>
  <si>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</si>
  <si>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</si>
  <si>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</si>
  <si>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</si>
  <si>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</si>
  <si>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</si>
  <si>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</si>
  <si>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</si>
  <si>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</si>
  <si>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</si>
  <si>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</si>
  <si>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</si>
  <si>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</si>
  <si>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</si>
  <si>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</si>
  <si>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</si>
  <si>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</si>
  <si>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</si>
  <si>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</si>
  <si>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</si>
  <si>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</si>
  <si>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</si>
  <si>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</si>
  <si>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</si>
  <si>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</si>
  <si>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</si>
  <si>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</si>
  <si>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</si>
  <si>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</si>
  <si>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</si>
  <si>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</si>
  <si>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</si>
  <si>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</si>
  <si>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</si>
  <si>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</si>
  <si>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</si>
  <si>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</si>
  <si>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</si>
  <si>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</si>
  <si>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</si>
  <si>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</si>
  <si>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</si>
  <si>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</si>
  <si>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</si>
  <si>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</si>
  <si>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</si>
  <si>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</si>
  <si>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</si>
  <si>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</si>
  <si>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</si>
  <si>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</si>
  <si>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</si>
  <si>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</si>
  <si>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</si>
  <si>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</si>
  <si>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</si>
  <si>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</si>
  <si>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</si>
  <si>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</si>
  <si>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</si>
  <si>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</si>
  <si>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</si>
  <si>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</si>
  <si>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</si>
  <si>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</si>
  <si>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</si>
  <si>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</si>
  <si>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</si>
  <si>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</si>
  <si>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</si>
  <si>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</si>
  <si>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</si>
  <si>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</si>
  <si>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</si>
  <si>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</si>
  <si>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</si>
  <si>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</si>
  <si>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</si>
  <si>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</si>
  <si>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</si>
  <si>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</si>
  <si>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</si>
  <si>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</si>
  <si>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</si>
  <si>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</si>
  <si>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</si>
  <si>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</si>
  <si>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</si>
  <si>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</si>
  <si>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</si>
  <si>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</si>
  <si>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</si>
  <si>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</si>
  <si>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</si>
  <si>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</si>
  <si>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</si>
  <si>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</si>
  <si>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</si>
  <si>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</si>
  <si>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</si>
  <si>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</si>
  <si>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</si>
  <si>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</si>
  <si>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</si>
  <si>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</si>
  <si>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</si>
  <si>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</si>
  <si>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</si>
  <si>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</si>
  <si>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</si>
  <si>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</si>
  <si>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</si>
  <si>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</si>
  <si>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</si>
  <si>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</si>
  <si>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</si>
  <si>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</si>
  <si>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</si>
  <si>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</si>
  <si>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</si>
  <si>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</si>
  <si>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</si>
  <si>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</si>
  <si>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</si>
  <si>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</si>
  <si>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</si>
  <si>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</si>
  <si>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</si>
  <si>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</si>
  <si>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</si>
  <si>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</si>
  <si>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</si>
  <si>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</si>
  <si>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</si>
  <si>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</si>
  <si>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</si>
  <si>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</si>
  <si>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</si>
  <si>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</si>
  <si>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</si>
  <si>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</si>
  <si>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</si>
  <si>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</si>
  <si>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</si>
  <si>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</si>
  <si>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</si>
  <si>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</si>
  <si>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</si>
  <si>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</si>
  <si>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</si>
  <si>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</si>
  <si>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</si>
  <si>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</si>
  <si>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</si>
  <si>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</si>
  <si>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</si>
  <si>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</si>
  <si>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</si>
  <si>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</si>
  <si>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</si>
  <si>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</si>
  <si>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</si>
  <si>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</si>
  <si>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</si>
  <si>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</si>
  <si>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</si>
  <si>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</si>
  <si>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</si>
  <si>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</si>
  <si>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</si>
  <si>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</si>
  <si>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</si>
  <si>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</si>
  <si>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</si>
  <si>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</si>
  <si>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</si>
  <si>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</si>
  <si>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</si>
  <si>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</si>
  <si>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</si>
  <si>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</si>
  <si>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</si>
  <si>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</si>
  <si>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</si>
  <si>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</si>
  <si>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</si>
  <si>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</si>
  <si>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</si>
  <si>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</si>
  <si>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</si>
  <si>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</si>
  <si>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</si>
  <si>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</si>
  <si>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</si>
  <si>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</si>
  <si>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</si>
  <si>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</si>
  <si>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</si>
  <si>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</si>
  <si>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</si>
  <si>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</si>
  <si>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</si>
  <si>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</si>
  <si>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</si>
  <si>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</si>
  <si>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</si>
  <si>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</si>
  <si>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</si>
  <si>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</si>
  <si>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</si>
  <si>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</si>
  <si>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</si>
  <si>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</si>
  <si>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</si>
  <si>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</si>
  <si>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</si>
  <si>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</si>
  <si>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</si>
  <si>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</si>
  <si>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</si>
  <si>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</si>
  <si>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</si>
  <si>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</si>
  <si>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</si>
  <si>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</si>
  <si>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</si>
  <si>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</si>
  <si>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</si>
  <si>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</si>
  <si>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</si>
  <si>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</si>
  <si>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</si>
  <si>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</si>
  <si>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</si>
  <si>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</si>
  <si>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</si>
  <si>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</si>
  <si>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</si>
  <si>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</si>
  <si>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</si>
  <si>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</si>
  <si>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</si>
  <si>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</si>
  <si>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</si>
  <si>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</si>
  <si>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</si>
  <si>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</si>
  <si>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</si>
  <si>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</si>
  <si>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</si>
  <si>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</si>
  <si>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</si>
  <si>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</si>
  <si>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</si>
  <si>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</si>
  <si>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</si>
  <si>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</si>
  <si>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</si>
  <si>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</si>
  <si>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</si>
  <si>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</si>
  <si>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</si>
  <si>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</si>
  <si>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</si>
  <si>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</si>
  <si>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</si>
  <si>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</si>
  <si>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</si>
  <si>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</si>
  <si>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</si>
  <si>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</si>
  <si>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</si>
  <si>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</si>
  <si>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</si>
  <si>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</si>
  <si>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</si>
  <si>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</si>
  <si>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</si>
  <si>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</si>
  <si>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</si>
  <si>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</si>
  <si>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</si>
  <si>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</si>
  <si>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</si>
  <si>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</si>
  <si>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</si>
  <si>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</si>
  <si>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</si>
  <si>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</si>
  <si>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</si>
  <si>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</si>
  <si>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</si>
  <si>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</si>
  <si>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</si>
  <si>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</si>
  <si>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</si>
  <si>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</si>
  <si>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</si>
  <si>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</si>
  <si>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</si>
  <si>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</si>
  <si>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</si>
  <si>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</si>
  <si>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</si>
  <si>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</si>
  <si>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</si>
  <si>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</si>
  <si>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</si>
  <si>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</si>
  <si>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</si>
  <si>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</si>
  <si>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</si>
  <si>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</si>
  <si>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</si>
  <si>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</si>
  <si>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</si>
  <si>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</si>
  <si>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</si>
  <si>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</si>
  <si>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</si>
  <si>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</si>
  <si>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</si>
  <si>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</si>
  <si>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</si>
  <si>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</si>
  <si>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</si>
  <si>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</si>
  <si>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</si>
  <si>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</si>
  <si>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</si>
  <si>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</si>
  <si>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</si>
  <si>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</si>
  <si>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</si>
  <si>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</si>
  <si>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</si>
  <si>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</si>
  <si>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</si>
  <si>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</si>
  <si>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</si>
  <si>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</si>
  <si>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</si>
  <si>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</si>
  <si>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</si>
  <si>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</si>
  <si>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</si>
  <si>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</si>
  <si>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</si>
  <si>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</si>
  <si>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</si>
  <si>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</si>
  <si>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</si>
  <si>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</si>
  <si>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</si>
  <si>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</si>
  <si>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</si>
  <si>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</si>
  <si>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</si>
  <si>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</si>
  <si>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</si>
  <si>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</si>
  <si>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</si>
  <si>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</si>
  <si>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</si>
  <si>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</si>
  <si>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</si>
  <si>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</si>
  <si>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</si>
  <si>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</si>
  <si>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</si>
  <si>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</si>
  <si>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</si>
  <si>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</si>
  <si>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</si>
  <si>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</si>
  <si>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</si>
  <si>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</si>
  <si>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</si>
  <si>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</si>
  <si>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</si>
  <si>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</si>
  <si>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</si>
  <si>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</si>
  <si>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</si>
  <si>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</si>
  <si>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</si>
  <si>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</si>
  <si>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</si>
  <si>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</si>
  <si>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</si>
  <si>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</si>
  <si>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</si>
  <si>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</si>
  <si>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</si>
  <si>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</si>
  <si>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</si>
  <si>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</si>
  <si>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</si>
  <si>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</si>
  <si>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</si>
  <si>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</si>
  <si>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</si>
  <si>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</si>
  <si>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</si>
  <si>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</si>
  <si>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</si>
  <si>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</si>
  <si>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</si>
  <si>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</si>
  <si>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</si>
  <si>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</si>
  <si>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</si>
  <si>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</si>
  <si>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</si>
  <si>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</si>
  <si>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</si>
  <si>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</si>
  <si>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</si>
  <si>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</si>
  <si>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</si>
  <si>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</si>
  <si>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</si>
  <si>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</si>
  <si>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</si>
  <si>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</si>
  <si>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</si>
  <si>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</si>
  <si>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</si>
  <si>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</si>
  <si>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</si>
  <si>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</si>
  <si>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</si>
  <si>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</si>
  <si>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</si>
  <si>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</si>
  <si>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</si>
  <si>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</si>
  <si>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</si>
  <si>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</si>
  <si>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</si>
  <si>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</si>
  <si>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</si>
  <si>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</si>
  <si>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</si>
  <si>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</si>
  <si>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</si>
  <si>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</si>
  <si>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</si>
  <si>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</si>
  <si>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</si>
  <si>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</si>
  <si>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</si>
  <si>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</si>
  <si>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</si>
  <si>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</si>
  <si>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</si>
  <si>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</si>
  <si>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</si>
  <si>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</si>
  <si>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</si>
  <si>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</si>
  <si>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</si>
  <si>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</si>
  <si>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</si>
  <si>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</si>
  <si>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</si>
  <si>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</si>
  <si>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</si>
  <si>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</si>
  <si>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</si>
  <si>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</si>
  <si>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</si>
  <si>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</si>
  <si>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</si>
  <si>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</si>
  <si>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</si>
  <si>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</si>
  <si>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</si>
  <si>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</si>
  <si>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</si>
  <si>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</si>
  <si>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</si>
  <si>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</si>
  <si>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</si>
  <si>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</si>
  <si>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</si>
  <si>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</si>
  <si>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</si>
  <si>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</si>
  <si>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</si>
  <si>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</si>
  <si>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</si>
  <si>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</si>
  <si>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</si>
  <si>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</si>
  <si>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</si>
  <si>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</si>
  <si>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</si>
  <si>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</si>
  <si>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</si>
  <si>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</si>
  <si>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</si>
  <si>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</si>
  <si>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</si>
  <si>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</si>
  <si>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</si>
  <si>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</si>
  <si>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</si>
  <si>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</si>
  <si>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</si>
  <si>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</si>
  <si>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</si>
  <si>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</si>
  <si>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</si>
  <si>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</si>
  <si>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</si>
  <si>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</si>
  <si>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</si>
  <si>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</si>
  <si>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</si>
  <si>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</si>
  <si>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</si>
  <si>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</si>
  <si>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</si>
  <si>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</si>
  <si>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</si>
  <si>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</si>
  <si>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</si>
  <si>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</si>
  <si>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</si>
  <si>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</si>
  <si>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</si>
  <si>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</si>
  <si>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</si>
  <si>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</si>
  <si>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</si>
  <si>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</si>
  <si>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</si>
  <si>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</si>
  <si>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</si>
  <si>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</si>
  <si>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</si>
  <si>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</si>
  <si>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</si>
  <si>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</si>
  <si>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</si>
  <si>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</si>
  <si>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</si>
  <si>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</si>
  <si>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</si>
  <si>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</si>
  <si>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</si>
  <si>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</si>
  <si>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</si>
  <si>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</si>
  <si>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</si>
  <si>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</si>
  <si>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</si>
  <si>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</si>
  <si>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</si>
  <si>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</si>
  <si>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</si>
  <si>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</si>
  <si>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</si>
  <si>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</si>
  <si>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</si>
  <si>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</si>
  <si>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</si>
  <si>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</si>
  <si>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</si>
  <si>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</si>
  <si>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</si>
  <si>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</si>
  <si>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</si>
  <si>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</si>
  <si>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</si>
  <si>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</si>
  <si>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</si>
  <si>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</si>
  <si>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</si>
  <si>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</si>
  <si>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</si>
  <si>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</si>
  <si>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</si>
  <si>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</si>
  <si>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</si>
  <si>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</si>
  <si>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</si>
  <si>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</si>
  <si>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</si>
  <si>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</si>
  <si>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</si>
  <si>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</si>
  <si>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</si>
  <si>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</si>
  <si>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</si>
  <si>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</si>
  <si>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</si>
  <si>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</si>
  <si>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</si>
  <si>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</si>
  <si>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</si>
  <si>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</si>
  <si>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</si>
  <si>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</si>
  <si>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</si>
  <si>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</si>
  <si>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</si>
  <si>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</si>
  <si>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</si>
  <si>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</si>
  <si>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</si>
  <si>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</si>
  <si>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</si>
  <si>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</si>
  <si>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</si>
  <si>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</si>
  <si>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</si>
  <si>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</si>
  <si>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</si>
  <si>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</si>
  <si>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</si>
  <si>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</si>
  <si>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</si>
  <si>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</si>
  <si>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</si>
  <si>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</si>
  <si>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</si>
  <si>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</si>
  <si>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</si>
  <si>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</si>
  <si>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</si>
  <si>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</si>
  <si>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</si>
  <si>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</si>
  <si>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</si>
  <si>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</si>
  <si>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</si>
  <si>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</si>
  <si>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</si>
  <si>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</si>
  <si>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</si>
  <si>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</si>
  <si>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</si>
  <si>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</si>
  <si>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</si>
  <si>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</si>
  <si>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</si>
  <si>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</si>
  <si>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</si>
  <si>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</si>
  <si>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</si>
  <si>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</si>
  <si>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</si>
  <si>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</si>
  <si>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</si>
  <si>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</si>
  <si>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</si>
  <si>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</si>
  <si>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</si>
  <si>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</si>
  <si>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</si>
  <si>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</si>
  <si>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</si>
  <si>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</si>
  <si>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</si>
  <si>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</si>
  <si>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</si>
  <si>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</si>
  <si>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</si>
  <si>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</si>
  <si>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</si>
  <si>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</si>
  <si>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</si>
  <si>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</si>
  <si>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</si>
  <si>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</si>
  <si>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</si>
  <si>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</si>
  <si>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</si>
  <si>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</si>
  <si>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</si>
  <si>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</si>
  <si>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</si>
  <si>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</si>
  <si>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</si>
  <si>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</si>
  <si>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</si>
  <si>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</si>
  <si>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</si>
  <si>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</si>
  <si>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</si>
  <si>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</si>
  <si>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</si>
  <si>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</si>
  <si>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</si>
  <si>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</si>
  <si>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</si>
  <si>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</si>
  <si>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</si>
  <si>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</si>
  <si>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</si>
  <si>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</si>
  <si>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</si>
  <si>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</si>
  <si>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</si>
  <si>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</si>
  <si>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</si>
  <si>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</si>
  <si>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</si>
  <si>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</si>
  <si>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</si>
  <si>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</si>
  <si>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</si>
  <si>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</si>
  <si>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</si>
  <si>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</si>
  <si>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</si>
  <si>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</si>
  <si>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</si>
  <si>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</si>
  <si>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</si>
  <si>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</si>
  <si>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</si>
  <si>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</si>
  <si>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</si>
  <si>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</si>
  <si>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</si>
  <si>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</si>
  <si>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</si>
  <si>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</si>
  <si>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</si>
  <si>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</si>
  <si>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</si>
  <si>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</si>
  <si>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</si>
  <si>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</si>
  <si>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</si>
  <si>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</si>
  <si>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</si>
  <si>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</si>
  <si>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</si>
  <si>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</si>
  <si>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</si>
  <si>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</si>
  <si>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</si>
  <si>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</si>
  <si>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</si>
  <si>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</si>
  <si>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</si>
  <si>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</si>
  <si>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</si>
  <si>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</si>
  <si>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</si>
  <si>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</si>
  <si>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</si>
  <si>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</si>
  <si>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</si>
  <si>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</si>
  <si>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</si>
  <si>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</si>
  <si>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</si>
  <si>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</si>
  <si>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</si>
  <si>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</si>
  <si>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</si>
  <si>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</si>
  <si>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</si>
  <si>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</si>
  <si>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</si>
  <si>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</si>
  <si>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</si>
  <si>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</si>
  <si>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</si>
  <si>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</si>
  <si>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</si>
  <si>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</si>
  <si>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</si>
  <si>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</si>
  <si>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</si>
  <si>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</si>
  <si>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</si>
  <si>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</si>
  <si>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</si>
  <si>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</si>
  <si>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</si>
  <si>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</si>
  <si>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</si>
  <si>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</si>
  <si>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</si>
  <si>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</si>
  <si>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</si>
  <si>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</si>
  <si>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</si>
  <si>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</si>
  <si>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</si>
  <si>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</si>
  <si>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</si>
  <si>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</si>
  <si>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</si>
  <si>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</si>
  <si>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</si>
  <si>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</si>
  <si>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</si>
  <si>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</si>
  <si>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</si>
  <si>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</si>
  <si>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</si>
  <si>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</si>
  <si>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</si>
  <si>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</si>
  <si>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</si>
  <si>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</si>
  <si>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</si>
  <si>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</si>
  <si>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</si>
  <si>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</si>
  <si>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</si>
  <si>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</si>
  <si>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</si>
  <si>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</si>
  <si>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</si>
  <si>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</si>
  <si>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</si>
  <si>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</si>
  <si>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</si>
  <si>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</si>
  <si>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</si>
  <si>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</si>
  <si>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</si>
  <si>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</si>
  <si>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</si>
  <si>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</si>
  <si>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</si>
  <si>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</si>
  <si>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</si>
  <si>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</si>
  <si>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</si>
  <si>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</si>
  <si>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</si>
  <si>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</si>
  <si>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</si>
  <si>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</si>
  <si>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</si>
  <si>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</si>
  <si>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</si>
  <si>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</si>
  <si>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</si>
  <si>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</si>
  <si>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</si>
  <si>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</si>
  <si>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</si>
  <si>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</si>
  <si>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</si>
  <si>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</si>
  <si>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</si>
  <si>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</si>
  <si>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</si>
  <si>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</si>
  <si>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</si>
  <si>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</si>
  <si>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</si>
  <si>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</si>
  <si>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</si>
  <si>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</si>
  <si>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</si>
  <si>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</si>
  <si>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</si>
  <si>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</si>
  <si>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</si>
  <si>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</si>
  <si>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</si>
  <si>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</si>
  <si>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</si>
  <si>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</si>
  <si>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</si>
  <si>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</si>
  <si>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</si>
  <si>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</si>
  <si>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</si>
  <si>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</si>
  <si>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</si>
  <si>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</si>
  <si>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</si>
  <si>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</si>
  <si>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</si>
  <si>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</si>
  <si>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</si>
  <si>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</si>
  <si>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</si>
  <si>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</si>
  <si>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</si>
  <si>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</si>
  <si>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</si>
  <si>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</si>
  <si>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</si>
  <si>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</si>
  <si>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</si>
  <si>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</si>
  <si>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</si>
  <si>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</si>
  <si>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</si>
  <si>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</si>
  <si>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</si>
  <si>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</si>
  <si>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</si>
  <si>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</si>
  <si>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</si>
  <si>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</si>
  <si>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</si>
  <si>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</si>
  <si>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</si>
  <si>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</si>
  <si>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</si>
  <si>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</si>
  <si>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</si>
  <si>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</si>
  <si>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</si>
  <si>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</si>
  <si>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</si>
  <si>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</si>
  <si>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</si>
  <si>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</si>
  <si>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</si>
  <si>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</si>
  <si>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</si>
  <si>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</si>
  <si>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</si>
  <si>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</si>
  <si>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</si>
  <si>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</si>
  <si>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</si>
  <si>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</si>
  <si>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</si>
  <si>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</si>
  <si>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</si>
  <si>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</si>
  <si>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</si>
  <si>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</si>
  <si>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</si>
  <si>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</si>
  <si>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</si>
  <si>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</si>
  <si>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</si>
  <si>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</si>
  <si>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</si>
  <si>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</si>
  <si>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</si>
  <si>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</si>
  <si>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</si>
  <si>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</si>
  <si>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</si>
  <si>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</si>
  <si>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</si>
  <si>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</si>
  <si>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</si>
  <si>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</si>
  <si>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</si>
  <si>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</si>
  <si>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</si>
  <si>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</si>
  <si>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</si>
  <si>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</si>
  <si>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</si>
  <si>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</si>
  <si>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</si>
  <si>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</si>
  <si>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</si>
  <si>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</si>
  <si>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</si>
  <si>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</si>
  <si>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</si>
  <si>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</si>
  <si>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</si>
  <si>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</si>
  <si>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</si>
  <si>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</si>
  <si>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</si>
  <si>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</si>
  <si>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</si>
  <si>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</si>
  <si>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</si>
  <si>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</si>
  <si>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</si>
  <si>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</si>
  <si>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</si>
  <si>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</si>
  <si>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</si>
  <si>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</si>
  <si>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</si>
  <si>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</si>
  <si>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</si>
  <si>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</si>
  <si>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</si>
  <si>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</si>
  <si>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</si>
  <si>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</si>
  <si>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</si>
  <si>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</si>
  <si>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</si>
  <si>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</si>
  <si>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</si>
  <si>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</si>
  <si>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</si>
  <si>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</si>
  <si>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</si>
  <si>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</si>
  <si>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</si>
  <si>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</si>
  <si>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</si>
  <si>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</si>
  <si>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</si>
  <si>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</si>
  <si>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</si>
  <si>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</si>
  <si>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</si>
  <si>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</si>
  <si>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</si>
  <si>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</si>
  <si>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</si>
  <si>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</si>
  <si>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</si>
  <si>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</si>
  <si>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</si>
  <si>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</si>
  <si>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</si>
  <si>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</si>
  <si>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</si>
  <si>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</si>
  <si>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</si>
  <si>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</si>
  <si>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</si>
  <si>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</si>
  <si>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</si>
  <si>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</si>
  <si>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</si>
  <si>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</si>
  <si>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</si>
  <si>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</si>
  <si>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</si>
  <si>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</si>
  <si>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</si>
  <si>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</si>
  <si>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</si>
  <si>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</si>
  <si>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</si>
  <si>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</si>
  <si>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</si>
  <si>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</si>
  <si>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</si>
  <si>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</si>
  <si>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</si>
  <si>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</si>
  <si>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</si>
  <si>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</si>
  <si>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</si>
  <si>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</si>
  <si>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</si>
  <si>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</si>
  <si>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</si>
  <si>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</si>
  <si>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</si>
  <si>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</si>
  <si>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</si>
  <si>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</si>
  <si>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</si>
  <si>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</si>
  <si>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</si>
  <si>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</si>
  <si>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</si>
  <si>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</si>
  <si>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</si>
  <si>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</si>
  <si>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</si>
  <si>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</si>
  <si>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</si>
  <si>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</si>
  <si>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</si>
  <si>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</si>
  <si>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</si>
  <si>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</si>
  <si>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</si>
  <si>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</si>
  <si>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</si>
  <si>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</si>
  <si>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</si>
  <si>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</si>
  <si>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</si>
  <si>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</si>
  <si>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</si>
  <si>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</si>
  <si>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</si>
  <si>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</si>
  <si>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</si>
  <si>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</si>
  <si>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</si>
  <si>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</si>
  <si>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</si>
  <si>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</si>
  <si>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</si>
  <si>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</si>
  <si>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</si>
  <si>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</si>
  <si>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</si>
  <si>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</si>
  <si>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</si>
  <si>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</si>
  <si>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</si>
  <si>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</si>
  <si>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</si>
  <si>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</si>
  <si>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</si>
  <si>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</si>
  <si>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</si>
  <si>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</si>
  <si>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</si>
  <si>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</si>
  <si>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</si>
  <si>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</si>
  <si>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</si>
  <si>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</si>
  <si>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</si>
  <si>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</si>
  <si>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</si>
  <si>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</si>
  <si>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</si>
  <si>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</si>
  <si>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</si>
  <si>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</si>
  <si>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</si>
  <si>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</si>
  <si>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</si>
  <si>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</si>
  <si>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</si>
  <si>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</si>
  <si>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</si>
  <si>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</si>
  <si>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</si>
  <si>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</si>
  <si>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</si>
  <si>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</si>
  <si>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</si>
  <si>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</si>
  <si>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</si>
  <si>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</si>
  <si>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</si>
  <si>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</si>
  <si>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</si>
  <si>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</si>
  <si>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</si>
  <si>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</si>
  <si>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</si>
  <si>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</si>
  <si>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</si>
  <si>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</si>
  <si>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</si>
  <si>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</si>
  <si>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</si>
  <si>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</si>
  <si>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</si>
  <si>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</si>
  <si>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</si>
  <si>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</si>
  <si>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</si>
  <si>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</si>
  <si>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</si>
  <si>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</si>
  <si>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</si>
  <si>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</si>
  <si>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</si>
  <si>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</si>
  <si>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</si>
  <si>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</si>
  <si>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</si>
  <si>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</si>
  <si>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</si>
  <si>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</si>
  <si>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</si>
  <si>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</si>
  <si>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</si>
  <si>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</si>
  <si>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</si>
  <si>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</si>
  <si>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</si>
  <si>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</si>
  <si>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</si>
  <si>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</si>
  <si>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</si>
  <si>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</si>
  <si>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</si>
  <si>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</si>
  <si>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</si>
  <si>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</si>
  <si>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</si>
  <si>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</si>
  <si>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</si>
  <si>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</si>
  <si>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</si>
  <si>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</si>
  <si>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</si>
  <si>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</si>
  <si>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</si>
  <si>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</si>
  <si>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</si>
  <si>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</si>
  <si>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</si>
  <si>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</si>
  <si>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</si>
  <si>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</si>
  <si>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</si>
  <si>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</si>
  <si>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</si>
  <si>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</si>
  <si>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</si>
  <si>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</si>
  <si>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</si>
  <si>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</si>
  <si>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</si>
  <si>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</si>
  <si>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</si>
  <si>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</si>
  <si>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</si>
  <si>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</si>
  <si>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</si>
  <si>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</si>
  <si>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</si>
  <si>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</si>
  <si>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</si>
  <si>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</si>
  <si>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</si>
  <si>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</si>
  <si>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</si>
  <si>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</si>
  <si>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</si>
  <si>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</si>
  <si>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</si>
  <si>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</si>
  <si>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</si>
  <si>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</si>
  <si>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</si>
  <si>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</si>
  <si>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</si>
  <si>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</si>
  <si>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</si>
  <si>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</si>
  <si>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</si>
  <si>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</si>
  <si>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</si>
  <si>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</si>
  <si>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</si>
  <si>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</si>
  <si>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</si>
  <si>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</si>
  <si>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</si>
  <si>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</si>
  <si>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</si>
  <si>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</si>
  <si>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</si>
  <si>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</si>
  <si>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</si>
  <si>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</si>
  <si>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</si>
  <si>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</si>
  <si>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</si>
  <si>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</si>
  <si>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</si>
  <si>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</si>
  <si>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</si>
  <si>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</si>
  <si>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</si>
  <si>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</si>
  <si>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</si>
  <si>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</si>
  <si>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</si>
  <si>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</si>
  <si>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</si>
  <si>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</si>
  <si>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</si>
  <si>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</si>
  <si>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</si>
  <si>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</si>
  <si>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</si>
  <si>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</si>
  <si>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</si>
  <si>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</si>
  <si>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</si>
  <si>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</si>
  <si>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</si>
  <si>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</si>
  <si>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</si>
  <si>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</si>
  <si>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</si>
  <si>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</si>
  <si>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</si>
  <si>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</si>
  <si>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</si>
  <si>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</si>
  <si>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</si>
  <si>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</si>
  <si>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</si>
  <si>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</si>
  <si>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</si>
  <si>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</si>
  <si>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</si>
  <si>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</si>
  <si>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</si>
  <si>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</si>
  <si>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</si>
  <si>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</si>
  <si>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</si>
  <si>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</si>
  <si>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</si>
  <si>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</si>
  <si>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</si>
  <si>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</si>
  <si>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</si>
  <si>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</si>
  <si>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</si>
  <si>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</si>
  <si>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</si>
  <si>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</si>
  <si>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</si>
  <si>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</si>
  <si>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</si>
  <si>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</si>
  <si>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</si>
  <si>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</si>
  <si>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</si>
  <si>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</si>
  <si>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</si>
  <si>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</si>
  <si>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</si>
  <si>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</si>
  <si>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</si>
  <si>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</si>
  <si>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</si>
  <si>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</si>
  <si>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</si>
  <si>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</si>
  <si>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</si>
  <si>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</si>
  <si>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</si>
  <si>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</si>
  <si>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</si>
  <si>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</si>
  <si>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</si>
  <si>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</si>
  <si>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</si>
  <si>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</si>
  <si>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</si>
  <si>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</si>
  <si>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</si>
  <si>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</si>
  <si>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</si>
  <si>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</si>
  <si>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</si>
  <si>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</si>
  <si>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</si>
  <si>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</si>
  <si>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</si>
  <si>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</si>
  <si>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</si>
  <si>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</si>
  <si>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</si>
  <si>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</si>
  <si>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</si>
  <si>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</si>
  <si>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</si>
  <si>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</si>
  <si>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</si>
  <si>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</si>
  <si>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</si>
  <si>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</si>
  <si>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</si>
  <si>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</si>
  <si>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</si>
  <si>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</si>
  <si>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</si>
  <si>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</si>
  <si>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</si>
  <si>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</si>
  <si>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</si>
  <si>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</si>
  <si>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</si>
  <si>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</si>
  <si>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</si>
  <si>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</si>
  <si>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</si>
  <si>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</si>
  <si>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</si>
  <si>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</si>
  <si>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</si>
  <si>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</si>
  <si>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</si>
  <si>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</si>
  <si>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</si>
  <si>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</si>
  <si>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</si>
  <si>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</si>
  <si>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</si>
  <si>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</si>
  <si>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</si>
  <si>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</si>
  <si>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</si>
  <si>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</si>
  <si>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</si>
  <si>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</si>
  <si>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</si>
  <si>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</si>
  <si>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</si>
  <si>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</si>
  <si>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</si>
  <si>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</si>
  <si>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</si>
  <si>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</si>
  <si>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</si>
  <si>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</si>
  <si>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</si>
  <si>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</si>
  <si>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</si>
  <si>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</si>
  <si>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</si>
  <si>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</si>
  <si>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</si>
  <si>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</si>
  <si>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</si>
  <si>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</si>
  <si>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</si>
  <si>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</si>
  <si>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</si>
  <si>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</si>
  <si>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</si>
  <si>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</si>
  <si>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</si>
  <si>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</si>
  <si>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</si>
  <si>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</si>
  <si>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</si>
  <si>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</si>
  <si>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</si>
  <si>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</si>
  <si>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</si>
  <si>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</si>
  <si>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</si>
  <si>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</si>
  <si>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</si>
  <si>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</si>
  <si>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</si>
  <si>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</si>
  <si>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</si>
  <si>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</si>
  <si>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</si>
  <si>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</si>
  <si>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</si>
  <si>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</si>
  <si>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</si>
  <si>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</si>
  <si>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</si>
  <si>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</si>
  <si>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</si>
  <si>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</si>
  <si>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</si>
  <si>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</si>
  <si>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</si>
  <si>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</si>
  <si>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</si>
  <si>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</si>
  <si>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</si>
  <si>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</si>
  <si>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</si>
  <si>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</si>
  <si>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</si>
  <si>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</si>
  <si>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</si>
  <si>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</si>
  <si>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</si>
  <si>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</si>
  <si>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</si>
  <si>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</si>
  <si>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</si>
  <si>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</si>
  <si>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</si>
  <si>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</si>
  <si>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</si>
  <si>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</si>
  <si>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</si>
  <si>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</si>
  <si>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</si>
  <si>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</si>
  <si>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</si>
  <si>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</si>
  <si>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</si>
  <si>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</si>
  <si>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</si>
  <si>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</si>
  <si>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</si>
  <si>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</si>
  <si>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</si>
  <si>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</si>
  <si>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</si>
  <si>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</si>
  <si>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</si>
  <si>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</si>
  <si>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</si>
  <si>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</si>
  <si>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</si>
  <si>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</si>
  <si>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</si>
  <si>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</si>
  <si>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</si>
  <si>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</si>
  <si>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</si>
  <si>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</si>
  <si>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</si>
  <si>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</si>
  <si>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</si>
  <si>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</si>
  <si>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</si>
  <si>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</si>
  <si>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</si>
  <si>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</si>
  <si>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</si>
  <si>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</si>
  <si>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</si>
  <si>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</si>
  <si>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</si>
  <si>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</si>
  <si>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</si>
  <si>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</si>
  <si>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</si>
  <si>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</si>
  <si>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</si>
  <si>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</si>
  <si>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</si>
  <si>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</si>
  <si>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</si>
  <si>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</si>
  <si>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</si>
  <si>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</si>
  <si>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</si>
  <si>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</si>
  <si>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</si>
  <si>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</si>
  <si>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</si>
  <si>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</si>
  <si>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</si>
  <si>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</si>
  <si>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</si>
  <si>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</si>
  <si>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</si>
  <si>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</si>
  <si>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</si>
  <si>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</si>
  <si>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</si>
  <si>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</si>
  <si>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</si>
  <si>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</si>
  <si>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</si>
  <si>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</si>
  <si>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</si>
  <si>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</si>
  <si>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</si>
  <si>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</si>
  <si>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</si>
  <si>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</si>
  <si>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</si>
  <si>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</si>
  <si>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</si>
  <si>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</si>
  <si>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</si>
  <si>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</si>
  <si>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</si>
  <si>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</si>
  <si>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</si>
  <si>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</si>
  <si>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</si>
  <si>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</si>
  <si>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</si>
  <si>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</si>
  <si>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</si>
  <si>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</si>
  <si>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</si>
  <si>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</si>
  <si>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</si>
  <si>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</si>
  <si>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</si>
  <si>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</si>
  <si>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</si>
  <si>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</si>
  <si>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</si>
  <si>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</si>
  <si>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</si>
  <si>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</si>
  <si>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</si>
  <si>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</si>
  <si>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</si>
  <si>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</si>
  <si>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</si>
  <si>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</si>
  <si>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</si>
  <si>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</si>
  <si>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</si>
  <si>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</si>
  <si>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</si>
  <si>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</si>
  <si>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</si>
  <si>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</si>
  <si>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</si>
  <si>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</si>
  <si>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</si>
  <si>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</si>
  <si>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</si>
  <si>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</si>
  <si>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</si>
  <si>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</si>
  <si>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</si>
  <si>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</si>
  <si>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</si>
  <si>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</si>
  <si>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</si>
  <si>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</si>
  <si>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</si>
  <si>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</si>
  <si>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</si>
  <si>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</si>
  <si>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</si>
  <si>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</si>
  <si>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</si>
  <si>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</si>
  <si>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</si>
  <si>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</si>
  <si>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</si>
  <si>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</si>
  <si>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</si>
  <si>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</si>
  <si>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</si>
  <si>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</si>
  <si>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</si>
  <si>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</si>
  <si>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</si>
  <si>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</si>
  <si>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</si>
  <si>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</si>
  <si>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</si>
  <si>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</si>
  <si>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</si>
  <si>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</si>
  <si>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</si>
  <si>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</si>
  <si>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</si>
  <si>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</si>
  <si>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</si>
  <si>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</si>
  <si>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</si>
  <si>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</si>
  <si>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</si>
  <si>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</si>
  <si>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</si>
  <si>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</si>
  <si>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</si>
  <si>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</si>
  <si>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</si>
  <si>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</si>
  <si>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</si>
  <si>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</si>
  <si>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</si>
  <si>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</si>
  <si>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</si>
  <si>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</si>
  <si>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</si>
  <si>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</si>
  <si>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</si>
  <si>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</si>
  <si>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</si>
  <si>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</si>
  <si>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</si>
  <si>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</si>
  <si>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</si>
  <si>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</si>
  <si>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</si>
  <si>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</si>
  <si>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</si>
  <si>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</si>
  <si>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</si>
  <si>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</si>
  <si>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</si>
  <si>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</si>
  <si>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</si>
  <si>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</si>
  <si>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</si>
  <si>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</si>
  <si>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</si>
  <si>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</si>
  <si>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</si>
  <si>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</si>
  <si>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</si>
  <si>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</si>
  <si>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</si>
  <si>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</si>
  <si>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</si>
  <si>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</si>
  <si>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</si>
  <si>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</si>
  <si>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</si>
  <si>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</si>
  <si>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</si>
  <si>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</si>
  <si>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</si>
  <si>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</si>
  <si>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</si>
  <si>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</si>
  <si>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</si>
  <si>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</si>
  <si>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</si>
  <si>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</si>
  <si>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</si>
  <si>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</si>
  <si>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</si>
  <si>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</si>
  <si>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</si>
  <si>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</si>
  <si>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</si>
  <si>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</si>
  <si>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</si>
  <si>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</si>
  <si>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</si>
  <si>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</si>
  <si>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</si>
  <si>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</si>
  <si>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</si>
  <si>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</si>
  <si>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</si>
  <si>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</si>
  <si>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</si>
  <si>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</si>
  <si>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</si>
  <si>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</si>
  <si>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</si>
  <si>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</si>
  <si>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</si>
  <si>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</si>
  <si>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</si>
  <si>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</si>
  <si>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</si>
  <si>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</si>
  <si>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</si>
  <si>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</si>
  <si>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</si>
  <si>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</si>
  <si>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</si>
  <si>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</si>
  <si>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</si>
  <si>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</si>
  <si>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</si>
  <si>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</si>
  <si>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</si>
  <si>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</si>
  <si>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</si>
  <si>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</si>
  <si>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</si>
  <si>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</si>
  <si>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</si>
  <si>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</si>
  <si>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</si>
  <si>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</si>
  <si>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</si>
  <si>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</si>
  <si>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</si>
  <si>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</si>
  <si>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</si>
  <si>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</si>
  <si>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</si>
  <si>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</si>
  <si>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</si>
  <si>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</si>
  <si>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</si>
  <si>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</si>
  <si>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</si>
  <si>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</si>
  <si>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</si>
  <si>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</si>
  <si>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</si>
  <si>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</si>
  <si>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</si>
  <si>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</si>
  <si>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</si>
  <si>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</si>
  <si>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</si>
  <si>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</si>
  <si>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</si>
  <si>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</si>
  <si>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</si>
  <si>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</si>
  <si>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</si>
  <si>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</si>
  <si>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</si>
  <si>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</si>
  <si>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</si>
  <si>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</si>
  <si>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</si>
  <si>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</si>
  <si>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</si>
  <si>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</si>
  <si>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</si>
  <si>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</si>
  <si>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</si>
  <si>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</si>
  <si>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</si>
  <si>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</si>
  <si>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</si>
  <si>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</si>
  <si>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</si>
  <si>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</si>
  <si>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</si>
  <si>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</si>
  <si>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</si>
  <si>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</si>
  <si>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</si>
  <si>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</si>
  <si>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</si>
  <si>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</si>
  <si>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</si>
  <si>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</si>
  <si>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</si>
  <si>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</si>
  <si>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</si>
  <si>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</si>
  <si>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</si>
  <si>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</si>
  <si>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</si>
  <si>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</si>
  <si>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</si>
  <si>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</si>
  <si>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</si>
  <si>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</si>
  <si>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</si>
  <si>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</si>
  <si>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</si>
  <si>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</si>
  <si>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</si>
  <si>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</si>
  <si>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</si>
  <si>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</si>
  <si>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</si>
  <si>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</si>
  <si>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</si>
  <si>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</si>
  <si>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</si>
  <si>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</si>
  <si>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</si>
  <si>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</si>
  <si>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</si>
  <si>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</si>
  <si>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</si>
  <si>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</si>
  <si>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</si>
  <si>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</si>
  <si>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</si>
  <si>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</si>
  <si>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</si>
  <si>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</si>
  <si>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</si>
  <si>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</si>
  <si>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</si>
  <si>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</si>
  <si>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</si>
  <si>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</si>
  <si>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</si>
  <si>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</si>
  <si>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</si>
  <si>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</si>
  <si>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</si>
  <si>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</si>
  <si>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</si>
  <si>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</si>
  <si>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</si>
  <si>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</si>
  <si>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</si>
  <si>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</si>
  <si>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</si>
  <si>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</si>
  <si>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</si>
  <si>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</si>
  <si>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</si>
  <si>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</si>
  <si>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</si>
  <si>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</si>
  <si>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</si>
  <si>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</si>
  <si>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</si>
  <si>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</si>
  <si>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</si>
  <si>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</si>
  <si>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</si>
  <si>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</si>
  <si>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</si>
  <si>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</si>
  <si>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</si>
  <si>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</si>
  <si>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</si>
  <si>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</si>
  <si>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</si>
  <si>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</si>
  <si>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</si>
  <si>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</si>
  <si>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</si>
  <si>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</si>
  <si>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</si>
  <si>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</si>
  <si>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</si>
  <si>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</si>
  <si>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</si>
  <si>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</si>
  <si>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</si>
  <si>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</si>
  <si>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</si>
  <si>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</si>
  <si>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</si>
  <si>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</si>
  <si>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</si>
  <si>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</si>
  <si>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</si>
  <si>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</si>
  <si>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</si>
  <si>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</si>
  <si>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</si>
  <si>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</si>
  <si>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</si>
  <si>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</si>
  <si>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</si>
  <si>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</si>
  <si>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</si>
  <si>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</si>
  <si>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</si>
  <si>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</si>
  <si>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</si>
  <si>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</si>
  <si>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</si>
  <si>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</si>
  <si>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</si>
  <si>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</si>
  <si>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</si>
  <si>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</si>
  <si>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</si>
  <si>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</si>
  <si>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</si>
  <si>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</si>
  <si>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</si>
  <si>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</si>
  <si>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</si>
  <si>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</si>
  <si>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</si>
  <si>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</si>
  <si>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</si>
  <si>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</si>
  <si>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</si>
  <si>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</si>
  <si>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</si>
  <si>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</si>
  <si>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</si>
  <si>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</si>
  <si>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</si>
  <si>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</si>
  <si>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</si>
  <si>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</si>
  <si>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</si>
  <si>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</si>
  <si>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</si>
  <si>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</si>
  <si>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</si>
  <si>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</si>
  <si>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</si>
  <si>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</si>
  <si>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</si>
  <si>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</si>
  <si>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</si>
  <si>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</si>
  <si>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</si>
  <si>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</si>
  <si>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</si>
  <si>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</si>
  <si>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</si>
  <si>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</si>
  <si>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</si>
  <si>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</si>
  <si>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</si>
  <si>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</si>
  <si>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</si>
  <si>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</si>
  <si>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</si>
  <si>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</si>
  <si>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</si>
  <si>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</si>
  <si>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</si>
  <si>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</si>
  <si>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</si>
  <si>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</si>
  <si>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</si>
  <si>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</si>
  <si>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</si>
  <si>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</si>
  <si>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</si>
  <si>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</si>
  <si>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</si>
  <si>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</si>
  <si>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</si>
  <si>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</si>
  <si>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</si>
  <si>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</si>
  <si>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</si>
  <si>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</si>
  <si>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</si>
  <si>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</si>
  <si>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</si>
  <si>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</si>
  <si>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</si>
  <si>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</si>
  <si>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</si>
  <si>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</si>
  <si>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</si>
  <si>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</si>
  <si>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</si>
  <si>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</si>
  <si>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</si>
  <si>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</si>
  <si>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</si>
  <si>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</si>
  <si>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</si>
  <si>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</si>
  <si>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</si>
  <si>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</si>
  <si>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</si>
  <si>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</si>
  <si>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</si>
  <si>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</si>
  <si>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</si>
  <si>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</si>
  <si>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</si>
  <si>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</si>
  <si>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</si>
  <si>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</si>
  <si>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</si>
  <si>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</si>
  <si>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</si>
  <si>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</si>
  <si>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</si>
  <si>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</si>
  <si>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</si>
  <si>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</si>
  <si>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</si>
  <si>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</si>
  <si>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</si>
  <si>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</si>
  <si>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</si>
  <si>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</si>
  <si>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</si>
  <si>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</si>
  <si>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</si>
  <si>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</si>
  <si>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</si>
  <si>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</si>
  <si>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</si>
  <si>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</si>
  <si>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</si>
  <si>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</si>
  <si>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</si>
  <si>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</si>
  <si>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</si>
  <si>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</si>
  <si>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</si>
  <si>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</si>
  <si>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</si>
  <si>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</si>
  <si>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</si>
  <si>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</si>
  <si>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</si>
  <si>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</si>
  <si>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</si>
  <si>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</si>
  <si>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</si>
  <si>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</si>
  <si>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</si>
  <si>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</si>
  <si>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</si>
  <si>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</si>
  <si>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</si>
  <si>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</si>
  <si>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</si>
  <si>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</si>
  <si>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</si>
  <si>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</si>
  <si>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</si>
  <si>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</si>
  <si>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</si>
  <si>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</si>
  <si>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</si>
  <si>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</si>
  <si>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</si>
  <si>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</si>
  <si>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</si>
  <si>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</si>
  <si>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</si>
  <si>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</si>
  <si>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</si>
  <si>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</si>
  <si>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</si>
  <si>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</si>
  <si>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</si>
  <si>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</si>
  <si>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</si>
  <si>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</si>
  <si>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</si>
  <si>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</si>
  <si>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</si>
  <si>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</si>
  <si>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</si>
  <si>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</si>
  <si>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</si>
  <si>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</si>
  <si>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</si>
  <si>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</si>
  <si>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</si>
  <si>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</si>
  <si>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</si>
  <si>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</si>
  <si>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</si>
  <si>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</si>
  <si>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</si>
  <si>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</si>
  <si>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</si>
  <si>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</si>
  <si>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</si>
  <si>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</si>
  <si>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</si>
  <si>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</si>
  <si>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</si>
  <si>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</si>
  <si>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</si>
  <si>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</si>
  <si>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</si>
  <si>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</si>
  <si>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</si>
  <si>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</si>
  <si>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</si>
  <si>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</si>
  <si>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</si>
  <si>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</si>
  <si>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</si>
  <si>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</si>
  <si>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</si>
  <si>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</si>
  <si>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</si>
  <si>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</si>
  <si>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</si>
  <si>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</si>
  <si>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</si>
  <si>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</si>
  <si>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</si>
  <si>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</si>
  <si>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</si>
  <si>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</si>
  <si>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</si>
  <si>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</si>
  <si>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</si>
  <si>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</si>
  <si>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</si>
  <si>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</si>
  <si>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</si>
  <si>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</si>
  <si>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</si>
  <si>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</si>
  <si>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</si>
  <si>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</si>
  <si>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</si>
  <si>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</si>
  <si>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</si>
  <si>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</si>
  <si>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</si>
  <si>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</si>
  <si>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</si>
  <si>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</si>
  <si>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</si>
  <si>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</si>
  <si>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</si>
  <si>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</si>
  <si>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</si>
  <si>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</si>
  <si>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</si>
  <si>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</si>
  <si>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</si>
  <si>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</si>
  <si>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</si>
  <si>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</si>
  <si>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</si>
  <si>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</si>
  <si>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</si>
  <si>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</si>
  <si>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</si>
  <si>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</si>
  <si>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</si>
  <si>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</si>
  <si>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</si>
  <si>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</si>
  <si>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</si>
  <si>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</si>
  <si>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</si>
  <si>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</si>
  <si>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</si>
  <si>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</si>
  <si>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</si>
  <si>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</si>
  <si>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</si>
  <si>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</si>
  <si>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</si>
  <si>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</si>
  <si>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</si>
  <si>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</si>
  <si>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</si>
  <si>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</si>
  <si>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</si>
  <si>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</si>
  <si>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</si>
  <si>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</si>
  <si>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</si>
  <si>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</si>
  <si>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</si>
  <si>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</si>
  <si>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</si>
  <si>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</si>
  <si>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</si>
  <si>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</si>
  <si>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</si>
  <si>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</si>
  <si>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</si>
  <si>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</si>
  <si>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</si>
  <si>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</si>
  <si>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</si>
  <si>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</si>
  <si>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</si>
  <si>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</si>
  <si>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</si>
  <si>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</si>
  <si>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</si>
  <si>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</si>
  <si>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</si>
  <si>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</si>
  <si>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</si>
  <si>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</si>
  <si>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</si>
  <si>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</si>
  <si>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</si>
  <si>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</si>
  <si>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</si>
  <si>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</si>
  <si>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</si>
  <si>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</si>
  <si>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</si>
  <si>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</si>
  <si>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</si>
  <si>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</si>
  <si>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</si>
  <si>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</si>
  <si>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</si>
  <si>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</si>
  <si>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</si>
  <si>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</si>
  <si>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</si>
  <si>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</si>
  <si>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</si>
  <si>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</si>
  <si>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</si>
  <si>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</si>
  <si>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</si>
  <si>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</si>
  <si>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</si>
  <si>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</si>
  <si>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</si>
  <si>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</si>
  <si>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</si>
  <si>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</si>
  <si>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</si>
  <si>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</si>
  <si>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</si>
  <si>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</si>
  <si>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</si>
  <si>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</si>
  <si>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</si>
  <si>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</si>
  <si>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</si>
  <si>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</si>
  <si>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</si>
  <si>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</si>
  <si>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</si>
  <si>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</si>
  <si>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</si>
  <si>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</si>
  <si>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</si>
  <si>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</si>
  <si>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</si>
  <si>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</si>
  <si>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</si>
  <si>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</si>
  <si>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</si>
  <si>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</si>
  <si>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</si>
  <si>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</si>
  <si>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</si>
  <si>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</si>
  <si>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</si>
  <si>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</si>
  <si>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</si>
  <si>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</si>
  <si>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</si>
  <si>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</si>
  <si>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</si>
  <si>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</si>
  <si>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</si>
  <si>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</si>
  <si>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</si>
  <si>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</si>
  <si>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</si>
  <si>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</si>
  <si>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</si>
  <si>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</si>
  <si>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</si>
  <si>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</si>
  <si>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</si>
  <si>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</si>
  <si>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</si>
  <si>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</si>
  <si>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</si>
  <si>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</si>
  <si>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</si>
  <si>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</si>
  <si>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</si>
  <si>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</si>
  <si>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</si>
  <si>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</si>
  <si>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</si>
  <si>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</si>
  <si>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</si>
  <si>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</si>
  <si>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</si>
  <si>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</si>
  <si>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</si>
  <si>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</si>
  <si>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</si>
  <si>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</si>
  <si>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</si>
  <si>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</si>
  <si>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</si>
  <si>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</si>
  <si>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</si>
  <si>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</si>
  <si>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</si>
  <si>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</si>
  <si>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</si>
  <si>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</si>
  <si>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</si>
  <si>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</si>
  <si>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</si>
  <si>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</si>
  <si>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</si>
  <si>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</si>
  <si>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</si>
  <si>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</si>
  <si>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</si>
  <si>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</si>
  <si>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</si>
  <si>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</si>
  <si>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</si>
  <si>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</si>
  <si>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</si>
  <si>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</si>
  <si>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</si>
  <si>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</si>
  <si>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</si>
  <si>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</si>
  <si>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</si>
  <si>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</si>
  <si>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</si>
  <si>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</si>
  <si>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</si>
  <si>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</si>
  <si>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</si>
  <si>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</si>
  <si>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</si>
  <si>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</si>
  <si>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</si>
  <si>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</si>
  <si>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</si>
  <si>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</si>
  <si>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</si>
  <si>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</si>
  <si>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</si>
  <si>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</si>
  <si>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</si>
  <si>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</si>
  <si>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</si>
  <si>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</si>
  <si>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</si>
  <si>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</si>
  <si>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</si>
  <si>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</si>
  <si>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</si>
  <si>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</si>
  <si>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</si>
  <si>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</si>
  <si>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</si>
  <si>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</si>
  <si>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</si>
  <si>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</si>
  <si>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</si>
  <si>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</si>
  <si>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</si>
  <si>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</si>
  <si>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</si>
  <si>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</si>
  <si>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</si>
  <si>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</si>
  <si>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</si>
  <si>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</si>
  <si>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</si>
  <si>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</si>
  <si>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</si>
  <si>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</si>
  <si>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</si>
  <si>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</si>
  <si>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</si>
  <si>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</si>
  <si>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</si>
  <si>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</si>
  <si>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</si>
  <si>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</si>
  <si>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</si>
  <si>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</si>
  <si>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</si>
  <si>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</si>
  <si>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</si>
  <si>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</si>
  <si>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</si>
  <si>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</si>
  <si>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</si>
  <si>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</si>
  <si>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</si>
  <si>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</si>
  <si>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</si>
  <si>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</si>
  <si>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</si>
  <si>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</si>
  <si>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</si>
  <si>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</si>
  <si>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</si>
  <si>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</si>
  <si>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</si>
  <si>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</si>
  <si>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</si>
  <si>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</si>
  <si>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</si>
  <si>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</si>
  <si>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</si>
  <si>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</si>
  <si>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</si>
  <si>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</si>
  <si>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</si>
  <si>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</si>
  <si>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</si>
  <si>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</si>
  <si>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</si>
  <si>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</si>
  <si>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</si>
  <si>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</si>
  <si>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</si>
  <si>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</si>
  <si>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</si>
  <si>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</si>
  <si>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</si>
  <si>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</si>
  <si>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</si>
  <si>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</si>
  <si>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</si>
  <si>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</si>
  <si>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</si>
  <si>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</si>
  <si>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</si>
  <si>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</si>
  <si>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</si>
  <si>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</si>
  <si>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</si>
  <si>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</si>
  <si>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</si>
  <si>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</si>
  <si>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</si>
  <si>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</si>
  <si>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</si>
  <si>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</si>
  <si>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</si>
  <si>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</si>
  <si>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</si>
  <si>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</si>
  <si>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</si>
  <si>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</si>
  <si>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</si>
  <si>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</si>
  <si>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</si>
  <si>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</si>
  <si>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</si>
  <si>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</si>
  <si>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</si>
  <si>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</si>
  <si>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</si>
  <si>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</si>
  <si>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</si>
  <si>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</si>
  <si>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</si>
  <si>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</si>
  <si>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</si>
  <si>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</si>
  <si>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</si>
  <si>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</si>
  <si>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</si>
  <si>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</si>
  <si>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</si>
  <si>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</si>
  <si>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</si>
  <si>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</si>
  <si>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</si>
  <si>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</si>
  <si>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</si>
  <si>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</si>
  <si>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</si>
  <si>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</si>
  <si>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</si>
  <si>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</si>
  <si>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</si>
  <si>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</si>
  <si>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</si>
  <si>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</si>
  <si>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</si>
  <si>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</si>
  <si>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</si>
  <si>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</si>
  <si>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</si>
  <si>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</si>
  <si>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</si>
  <si>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</si>
  <si>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</si>
  <si>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</si>
  <si>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</si>
  <si>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</si>
  <si>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</si>
  <si>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</si>
  <si>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</si>
  <si>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</si>
  <si>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</si>
  <si>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</si>
  <si>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</si>
  <si>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</si>
  <si>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</si>
  <si>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</si>
  <si>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</si>
  <si>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</si>
  <si>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</si>
  <si>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</si>
  <si>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</si>
  <si>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</si>
  <si>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</si>
  <si>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</si>
  <si>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</si>
  <si>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</si>
  <si>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</si>
  <si>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</si>
  <si>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</si>
  <si>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</si>
  <si>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</si>
  <si>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</si>
  <si>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</si>
  <si>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</si>
  <si>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</si>
  <si>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</si>
  <si>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</si>
  <si>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</si>
  <si>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</si>
  <si>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</si>
  <si>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</si>
  <si>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</si>
  <si>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</si>
  <si>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</si>
  <si>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</si>
  <si>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</si>
  <si>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</si>
  <si>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</si>
  <si>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</si>
  <si>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</si>
  <si>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</si>
  <si>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</si>
  <si>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</si>
  <si>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</si>
  <si>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</si>
  <si>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</si>
  <si>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</si>
  <si>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</si>
  <si>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</si>
  <si>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</si>
  <si>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</si>
  <si>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</si>
  <si>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</si>
  <si>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</si>
  <si>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</si>
  <si>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</si>
  <si>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</si>
  <si>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</si>
  <si>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</si>
  <si>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</si>
  <si>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</si>
  <si>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</si>
  <si>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</si>
  <si>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</si>
  <si>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</si>
  <si>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</si>
  <si>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</si>
  <si>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</si>
  <si>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</si>
  <si>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</si>
  <si>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</si>
  <si>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</si>
  <si>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</si>
  <si>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</si>
  <si>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</si>
  <si>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</si>
  <si>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</si>
  <si>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</si>
  <si>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</si>
  <si>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</si>
  <si>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</si>
  <si>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</si>
  <si>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</si>
  <si>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</si>
  <si>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</si>
  <si>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</si>
  <si>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</si>
  <si>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</si>
  <si>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</si>
  <si>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</si>
  <si>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</si>
  <si>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</si>
  <si>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</si>
  <si>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</si>
  <si>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</si>
  <si>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</si>
  <si>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</si>
  <si>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</si>
  <si>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</si>
  <si>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</si>
  <si>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</si>
  <si>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</si>
  <si>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</si>
  <si>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</si>
  <si>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</si>
  <si>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</si>
  <si>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</si>
  <si>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</si>
  <si>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</si>
  <si>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</si>
  <si>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</si>
  <si>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</si>
  <si>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</si>
  <si>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</si>
  <si>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</si>
  <si>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</si>
  <si>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</si>
  <si>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</si>
  <si>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</si>
  <si>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</si>
  <si>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</si>
  <si>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</si>
  <si>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</si>
  <si>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</si>
  <si>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</si>
  <si>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</si>
  <si>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</si>
  <si>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</si>
  <si>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</si>
  <si>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</si>
  <si>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</si>
  <si>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</si>
  <si>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</si>
  <si>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</si>
  <si>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</si>
  <si>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</si>
  <si>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</si>
  <si>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</si>
  <si>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</si>
  <si>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</si>
  <si>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</si>
  <si>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</si>
  <si>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</si>
  <si>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</si>
  <si>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</si>
  <si>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</si>
  <si>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</si>
  <si>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</si>
  <si>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</si>
  <si>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</si>
  <si>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</si>
  <si>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</si>
  <si>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</si>
  <si>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</si>
  <si>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</si>
  <si>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</si>
  <si>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</si>
  <si>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</si>
  <si>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</si>
  <si>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</si>
  <si>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</si>
  <si>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</si>
  <si>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</si>
  <si>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</si>
  <si>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</si>
  <si>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</si>
  <si>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</si>
  <si>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</si>
  <si>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</si>
  <si>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</si>
  <si>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</si>
  <si>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</si>
  <si>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</si>
  <si>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</si>
  <si>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</si>
  <si>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</si>
  <si>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</si>
  <si>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</si>
  <si>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</si>
  <si>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</si>
  <si>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</si>
  <si>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</si>
  <si>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</si>
  <si>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</si>
  <si>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</si>
  <si>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</si>
  <si>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</si>
  <si>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</si>
  <si>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</si>
  <si>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</si>
  <si>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</si>
  <si>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</si>
  <si>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</si>
  <si>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</si>
  <si>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</si>
  <si>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</si>
  <si>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</si>
  <si>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</si>
  <si>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</si>
  <si>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</si>
  <si>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</si>
  <si>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</si>
  <si>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</si>
  <si>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</si>
  <si>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</si>
  <si>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</si>
  <si>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</si>
  <si>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</si>
  <si>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</si>
  <si>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</si>
  <si>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</si>
  <si>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</si>
  <si>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</si>
  <si>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</si>
  <si>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</si>
  <si>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</si>
  <si>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</si>
  <si>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</si>
  <si>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</si>
  <si>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</si>
  <si>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</si>
  <si>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</si>
  <si>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</si>
  <si>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</si>
  <si>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</si>
  <si>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</si>
  <si>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</si>
  <si>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</si>
  <si>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</si>
  <si>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</si>
  <si>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</si>
  <si>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</si>
  <si>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</si>
  <si>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</si>
  <si>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</si>
  <si>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</si>
  <si>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</si>
  <si>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</si>
  <si>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</si>
  <si>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</si>
  <si>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</si>
  <si>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</si>
  <si>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</si>
  <si>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</si>
  <si>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</si>
  <si>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</si>
  <si>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</si>
  <si>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</si>
  <si>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</si>
  <si>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</si>
  <si>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</si>
  <si>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</si>
  <si>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</si>
  <si>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</si>
  <si>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</si>
  <si>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</si>
  <si>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</si>
  <si>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</si>
  <si>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</si>
  <si>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</si>
  <si>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</si>
  <si>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</si>
  <si>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</si>
  <si>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</si>
  <si>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</si>
  <si>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</si>
  <si>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</si>
  <si>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</si>
  <si>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</si>
  <si>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</si>
  <si>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</si>
  <si>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</si>
  <si>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</si>
  <si>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</si>
  <si>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</si>
  <si>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</si>
  <si>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</si>
  <si>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</si>
  <si>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</si>
  <si>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</si>
  <si>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</si>
  <si>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</si>
  <si>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</si>
  <si>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</si>
  <si>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</si>
  <si>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</si>
  <si>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</si>
  <si>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</si>
  <si>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</si>
  <si>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</si>
  <si>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</si>
  <si>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</si>
  <si>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</si>
  <si>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</si>
  <si>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</si>
  <si>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</si>
  <si>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</si>
  <si>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</si>
  <si>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</si>
  <si>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</si>
  <si>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</si>
  <si>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</si>
  <si>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</si>
  <si>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</si>
  <si>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</si>
  <si>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</si>
  <si>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</si>
  <si>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</si>
  <si>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</si>
  <si>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</si>
  <si>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</si>
  <si>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</si>
  <si>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</si>
  <si>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</si>
  <si>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</si>
  <si>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</si>
  <si>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</si>
  <si>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</si>
  <si>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</si>
  <si>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</si>
  <si>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</si>
  <si>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</si>
  <si>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</si>
  <si>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</si>
  <si>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</si>
  <si>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</si>
  <si>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</si>
  <si>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</si>
  <si>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</si>
  <si>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</si>
  <si>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</si>
  <si>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</si>
  <si>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</si>
  <si>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</si>
  <si>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</si>
  <si>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</si>
  <si>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</si>
  <si>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</si>
  <si>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</si>
  <si>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</si>
  <si>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</si>
  <si>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</si>
  <si>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</si>
  <si>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</si>
  <si>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</si>
  <si>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</si>
  <si>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</si>
  <si>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</si>
  <si>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</si>
  <si>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</si>
  <si>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</si>
  <si>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</si>
  <si>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</si>
  <si>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</si>
  <si>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</si>
  <si>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</si>
  <si>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</si>
  <si>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</si>
  <si>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</si>
  <si>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</si>
  <si>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</si>
  <si>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</si>
  <si>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</si>
  <si>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</si>
  <si>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</si>
  <si>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</si>
  <si>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</si>
  <si>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</si>
  <si>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</si>
  <si>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</si>
  <si>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</si>
  <si>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</si>
  <si>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</si>
  <si>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</si>
  <si>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</si>
  <si>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</si>
  <si>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</si>
  <si>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</si>
  <si>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</si>
  <si>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</si>
  <si>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</si>
  <si>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</si>
  <si>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</si>
  <si>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</si>
  <si>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</si>
  <si>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</si>
  <si>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</si>
  <si>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</si>
  <si>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</si>
  <si>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</si>
  <si>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</si>
  <si>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</si>
  <si>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</si>
  <si>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</si>
  <si>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</si>
  <si>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</si>
  <si>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</si>
  <si>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</si>
  <si>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</si>
  <si>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</si>
  <si>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</si>
  <si>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</si>
  <si>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</si>
  <si>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</si>
  <si>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</si>
  <si>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</si>
  <si>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</si>
  <si>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</si>
  <si>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</si>
  <si>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</si>
  <si>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</si>
  <si>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</si>
  <si>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</si>
  <si>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</si>
  <si>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</si>
  <si>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</si>
  <si>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</si>
  <si>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</si>
  <si>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</si>
  <si>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</si>
  <si>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</si>
  <si>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</si>
  <si>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</si>
  <si>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</si>
  <si>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</si>
  <si>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</si>
  <si>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</si>
  <si>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</si>
  <si>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</si>
  <si>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</si>
  <si>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</si>
  <si>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</si>
  <si>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</si>
  <si>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</si>
  <si>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</si>
  <si>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</si>
  <si>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</si>
  <si>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</si>
  <si>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</si>
  <si>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</si>
  <si>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</si>
  <si>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</si>
  <si>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</si>
  <si>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</si>
  <si>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</si>
  <si>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</si>
  <si>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</si>
  <si>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</si>
  <si>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</si>
  <si>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</si>
  <si>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</si>
  <si>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</si>
  <si>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</si>
  <si>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</si>
  <si>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</si>
  <si>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</si>
  <si>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</si>
  <si>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</si>
  <si>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</si>
  <si>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</si>
  <si>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</si>
  <si>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</si>
  <si>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</si>
  <si>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</si>
  <si>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</si>
  <si>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</si>
  <si>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</si>
  <si>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</si>
  <si>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</si>
  <si>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</si>
  <si>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</si>
  <si>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</si>
  <si>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</si>
  <si>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</si>
  <si>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</si>
  <si>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</si>
  <si>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</si>
  <si>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</si>
  <si>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</si>
  <si>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</si>
  <si>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</si>
  <si>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</si>
  <si>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</si>
  <si>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</si>
  <si>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</si>
  <si>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</si>
  <si>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</si>
  <si>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</si>
  <si>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</si>
  <si>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</si>
  <si>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</si>
  <si>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</si>
  <si>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</si>
  <si>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</si>
  <si>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</si>
  <si>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</si>
  <si>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</si>
  <si>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</si>
  <si>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</si>
  <si>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</si>
  <si>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</si>
  <si>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</si>
  <si>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</si>
  <si>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</si>
  <si>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</si>
  <si>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</si>
  <si>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</si>
  <si>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</si>
  <si>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</si>
  <si>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</si>
  <si>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</si>
  <si>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</si>
  <si>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</si>
  <si>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</si>
  <si>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</si>
  <si>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</si>
  <si>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</si>
  <si>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</si>
  <si>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</si>
  <si>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</si>
  <si>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</si>
  <si>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</si>
  <si>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</si>
  <si>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</si>
  <si>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</si>
  <si>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</si>
  <si>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</si>
  <si>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</si>
  <si>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</si>
  <si>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</si>
  <si>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</si>
  <si>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</si>
  <si>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</si>
  <si>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</si>
  <si>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</si>
  <si>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</si>
  <si>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</si>
  <si>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</si>
  <si>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</si>
  <si>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</si>
  <si>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</si>
  <si>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</si>
  <si>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</si>
  <si>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</si>
  <si>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</si>
  <si>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</si>
  <si>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</si>
  <si>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</si>
  <si>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</si>
  <si>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</si>
  <si>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</si>
  <si>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</si>
  <si>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</si>
  <si>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</si>
  <si>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</si>
  <si>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</si>
  <si>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</si>
  <si>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</si>
  <si>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</si>
  <si>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</si>
  <si>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</si>
  <si>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</si>
  <si>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</si>
  <si>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</si>
  <si>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</si>
  <si>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</si>
  <si>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</si>
  <si>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</si>
  <si>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</si>
  <si>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</si>
  <si>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</si>
  <si>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</si>
  <si>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</si>
  <si>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</si>
  <si>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</si>
  <si>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</si>
  <si>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</si>
  <si>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</si>
  <si>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</si>
  <si>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</si>
  <si>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</si>
  <si>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</si>
  <si>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</si>
  <si>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</si>
  <si>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</si>
  <si>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</si>
  <si>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</si>
  <si>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</si>
  <si>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</si>
  <si>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</si>
  <si>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</si>
  <si>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</si>
  <si>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</si>
  <si>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</si>
  <si>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</si>
  <si>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</si>
  <si>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</si>
  <si>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</si>
  <si>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</si>
  <si>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</si>
  <si>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</si>
  <si>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</si>
  <si>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</si>
  <si>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</si>
  <si>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</si>
  <si>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</si>
  <si>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</si>
  <si>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</si>
  <si>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</si>
  <si>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</si>
  <si>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</si>
  <si>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</si>
  <si>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</si>
  <si>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</si>
  <si>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</si>
  <si>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</si>
  <si>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</si>
  <si>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</si>
  <si>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</si>
  <si>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</si>
  <si>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</si>
  <si>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</si>
  <si>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</si>
  <si>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</si>
  <si>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</si>
  <si>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</si>
  <si>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</si>
  <si>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</si>
  <si>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</si>
  <si>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</si>
  <si>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</si>
  <si>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</si>
  <si>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</si>
  <si>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</si>
  <si>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</si>
  <si>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</si>
  <si>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</si>
  <si>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</si>
  <si>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</si>
  <si>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</si>
  <si>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</si>
  <si>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</si>
  <si>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</si>
  <si>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</si>
  <si>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</si>
  <si>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</si>
  <si>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</si>
  <si>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</si>
  <si>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</si>
  <si>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</si>
  <si>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</si>
  <si>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</si>
  <si>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</si>
  <si>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</si>
  <si>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</si>
  <si>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</si>
  <si>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</si>
  <si>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</si>
  <si>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</si>
  <si>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</si>
  <si>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</si>
  <si>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</si>
  <si>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</si>
  <si>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</si>
  <si>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</si>
  <si>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</si>
  <si>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</si>
  <si>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</si>
  <si>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</si>
  <si>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</si>
  <si>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</si>
  <si>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</si>
  <si>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</si>
  <si>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</si>
  <si>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</si>
  <si>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</si>
  <si>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</si>
  <si>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</si>
  <si>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</si>
  <si>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</si>
  <si>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</si>
  <si>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</si>
  <si>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</si>
  <si>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</si>
  <si>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</si>
  <si>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</si>
  <si>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</si>
  <si>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</si>
  <si>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</si>
  <si>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</si>
  <si>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</si>
  <si>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</si>
  <si>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</si>
  <si>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</si>
  <si>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</si>
  <si>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</si>
  <si>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</si>
  <si>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</si>
  <si>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</si>
  <si>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</si>
  <si>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</si>
  <si>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</si>
  <si>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</si>
  <si>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</si>
  <si>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</si>
  <si>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</si>
  <si>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</si>
  <si>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</si>
  <si>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</si>
  <si>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</si>
  <si>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</si>
  <si>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</si>
  <si>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</si>
  <si>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</si>
  <si>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</si>
  <si>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</si>
  <si>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</si>
  <si>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</si>
  <si>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</si>
  <si>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</si>
  <si>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</si>
  <si>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</si>
  <si>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</si>
  <si>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</si>
  <si>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</si>
  <si>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</si>
  <si>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</si>
  <si>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</si>
  <si>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</si>
  <si>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</si>
  <si>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</si>
  <si>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</si>
  <si>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</si>
  <si>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</si>
  <si>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</si>
  <si>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</si>
  <si>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</si>
  <si>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</si>
  <si>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</si>
  <si>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</si>
  <si>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</si>
  <si>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</si>
  <si>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</si>
  <si>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</si>
  <si>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</si>
  <si>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</si>
  <si>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</si>
  <si>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</si>
  <si>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</si>
  <si>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</si>
  <si>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</si>
  <si>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</si>
  <si>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</si>
  <si>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</si>
  <si>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</si>
  <si>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</si>
  <si>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</si>
  <si>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</si>
  <si>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</si>
  <si>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</si>
  <si>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</si>
  <si>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</si>
  <si>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</si>
  <si>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</si>
  <si>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</si>
  <si>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</si>
  <si>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</si>
  <si>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</si>
  <si>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</si>
  <si>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</si>
  <si>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</si>
  <si>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</si>
  <si>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</si>
  <si>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</si>
  <si>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</si>
  <si>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</si>
  <si>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</si>
  <si>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</si>
  <si>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</si>
  <si>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</si>
  <si>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</si>
  <si>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</si>
  <si>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</si>
  <si>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</si>
  <si>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</si>
  <si>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</si>
  <si>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</si>
  <si>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</si>
  <si>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</si>
  <si>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</si>
  <si>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</si>
  <si>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</si>
  <si>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</si>
  <si>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</si>
  <si>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</si>
  <si>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</si>
  <si>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</si>
  <si>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</si>
  <si>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</si>
  <si>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</si>
  <si>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</si>
  <si>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</si>
  <si>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</si>
  <si>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</si>
  <si>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</si>
  <si>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</si>
  <si>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</si>
  <si>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</si>
  <si>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</si>
  <si>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</si>
  <si>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</si>
  <si>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</si>
  <si>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</si>
  <si>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</si>
  <si>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</si>
  <si>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</si>
  <si>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</si>
  <si>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</si>
  <si>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</si>
  <si>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</si>
  <si>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</si>
  <si>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</si>
  <si>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</si>
  <si>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</si>
  <si>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</si>
  <si>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</si>
  <si>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</si>
  <si>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</si>
  <si>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</si>
  <si>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</si>
  <si>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</si>
  <si>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</si>
  <si>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</si>
  <si>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</si>
  <si>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</si>
  <si>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</si>
  <si>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</si>
  <si>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</si>
  <si>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</si>
  <si>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</si>
  <si>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</si>
  <si>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</si>
  <si>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</si>
  <si>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</si>
  <si>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</si>
  <si>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</si>
  <si>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</si>
  <si>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</si>
  <si>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</si>
  <si>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</si>
  <si>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</si>
  <si>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</si>
  <si>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</si>
  <si>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</si>
  <si>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</si>
  <si>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</si>
  <si>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</si>
  <si>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</si>
  <si>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</si>
  <si>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</si>
  <si>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</si>
  <si>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</si>
  <si>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</si>
  <si>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</si>
  <si>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</si>
  <si>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</si>
  <si>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</si>
  <si>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</si>
  <si>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</si>
  <si>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</si>
  <si>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</si>
  <si>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</si>
  <si>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</si>
  <si>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</si>
  <si>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</si>
  <si>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</si>
  <si>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</si>
  <si>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</si>
  <si>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</si>
  <si>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</si>
  <si>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</si>
  <si>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</si>
  <si>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</si>
  <si>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</si>
  <si>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</si>
  <si>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</si>
  <si>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</si>
  <si>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</si>
  <si>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</si>
  <si>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</si>
  <si>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</si>
  <si>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</si>
  <si>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</si>
  <si>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</si>
  <si>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</si>
  <si>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</si>
  <si>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</si>
  <si>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</si>
  <si>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</si>
  <si>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</si>
  <si>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</si>
  <si>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</si>
  <si>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</si>
  <si>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</si>
  <si>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</si>
  <si>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</si>
  <si>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</si>
  <si>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</si>
  <si>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</si>
  <si>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</si>
  <si>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</si>
  <si>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</si>
  <si>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</si>
  <si>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</si>
  <si>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</si>
  <si>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</si>
  <si>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</si>
  <si>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</si>
  <si>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</si>
  <si>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</si>
  <si>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</si>
  <si>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</si>
  <si>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</si>
  <si>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</si>
  <si>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</si>
  <si>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</si>
  <si>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</si>
  <si>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</si>
  <si>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</si>
  <si>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</si>
  <si>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</si>
  <si>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</si>
  <si>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</si>
  <si>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</si>
  <si>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</si>
  <si>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</si>
  <si>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</si>
  <si>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</si>
  <si>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</si>
  <si>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</si>
  <si>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</si>
  <si>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</si>
  <si>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</si>
  <si>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</si>
  <si>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</si>
  <si>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</si>
  <si>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</si>
  <si>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</si>
  <si>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</si>
  <si>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</si>
  <si>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</si>
  <si>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</si>
  <si>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</si>
  <si>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</si>
  <si>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</si>
  <si>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</si>
  <si>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</si>
  <si>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</si>
  <si>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</si>
  <si>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</si>
  <si>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</si>
  <si>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</si>
  <si>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</si>
  <si>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</si>
  <si>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</si>
  <si>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</si>
  <si>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</si>
  <si>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</si>
  <si>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</si>
  <si>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</si>
  <si>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</si>
  <si>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</si>
  <si>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</si>
  <si>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</si>
  <si>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</si>
  <si>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</si>
  <si>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</si>
  <si>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</si>
  <si>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</si>
  <si>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</si>
  <si>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</si>
  <si>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</si>
  <si>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</si>
  <si>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</si>
  <si>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</si>
  <si>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</si>
  <si>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</si>
  <si>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</si>
  <si>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</si>
  <si>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</si>
  <si>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</si>
  <si>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</si>
  <si>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</si>
  <si>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</si>
  <si>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</si>
  <si>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</si>
  <si>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</si>
  <si>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</si>
  <si>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</si>
  <si>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</si>
  <si>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</si>
  <si>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</si>
  <si>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</si>
  <si>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</si>
  <si>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</si>
  <si>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</si>
  <si>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</si>
  <si>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</si>
  <si>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</si>
  <si>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</si>
  <si>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</si>
  <si>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</si>
  <si>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</si>
  <si>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</si>
  <si>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</si>
  <si>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</si>
  <si>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</si>
  <si>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</si>
  <si>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</si>
  <si>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</si>
  <si>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</si>
  <si>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</si>
  <si>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</si>
  <si>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</si>
  <si>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</si>
  <si>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</si>
  <si>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</si>
  <si>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</si>
  <si>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</si>
  <si>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</si>
  <si>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</si>
  <si>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</si>
  <si>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</si>
  <si>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</si>
  <si>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</si>
  <si>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</si>
  <si>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</si>
  <si>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</si>
  <si>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</si>
  <si>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</si>
  <si>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</si>
  <si>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</si>
  <si>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</si>
  <si>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</si>
  <si>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</si>
  <si>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</si>
  <si>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</si>
  <si>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</si>
  <si>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</si>
  <si>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</si>
  <si>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</si>
  <si>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</si>
  <si>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</si>
  <si>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</si>
  <si>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</si>
  <si>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</si>
  <si>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</si>
  <si>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</si>
  <si>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</si>
  <si>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</si>
  <si>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</si>
  <si>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</si>
  <si>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</si>
  <si>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</si>
  <si>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</si>
  <si>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</si>
  <si>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</si>
  <si>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</si>
  <si>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</si>
  <si>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</si>
  <si>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</si>
  <si>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</si>
  <si>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</si>
  <si>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</si>
  <si>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</si>
  <si>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</si>
  <si>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</si>
  <si>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</si>
  <si>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</si>
  <si>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</si>
  <si>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</si>
  <si>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</si>
  <si>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</si>
  <si>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</si>
  <si>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</si>
  <si>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</si>
  <si>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</si>
  <si>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</si>
  <si>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</si>
  <si>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</si>
  <si>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</si>
  <si>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</si>
  <si>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</si>
  <si>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</si>
  <si>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</si>
  <si>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</si>
  <si>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</si>
  <si>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</si>
  <si>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</si>
  <si>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</si>
  <si>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</si>
  <si>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</si>
  <si>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</si>
  <si>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</si>
  <si>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</si>
  <si>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</si>
  <si>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</si>
  <si>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</si>
  <si>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</si>
  <si>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</si>
  <si>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</si>
  <si>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</si>
  <si>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</si>
  <si>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</si>
  <si>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</si>
  <si>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</si>
  <si>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</si>
  <si>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</si>
  <si>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</si>
  <si>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</si>
  <si>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</si>
  <si>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</si>
  <si>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</si>
  <si>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</si>
  <si>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</si>
  <si>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</si>
  <si>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</si>
  <si>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</si>
  <si>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</si>
  <si>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</si>
  <si>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</si>
  <si>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</si>
  <si>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</si>
  <si>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</si>
  <si>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</si>
  <si>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</si>
  <si>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</si>
  <si>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</si>
  <si>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</si>
  <si>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</si>
  <si>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</si>
  <si>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</si>
  <si>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</si>
  <si>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</si>
  <si>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</si>
  <si>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</si>
  <si>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</si>
  <si>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</si>
  <si>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</si>
  <si>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</si>
  <si>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</si>
  <si>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</si>
  <si>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</si>
  <si>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</si>
  <si>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</si>
  <si>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</si>
  <si>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</si>
  <si>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</si>
  <si>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</si>
  <si>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</si>
  <si>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</si>
  <si>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</si>
  <si>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</si>
  <si>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</si>
  <si>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</si>
  <si>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</si>
  <si>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</si>
  <si>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</si>
  <si>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</si>
  <si>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</si>
  <si>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</si>
  <si>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</si>
  <si>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</si>
  <si>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</si>
  <si>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</si>
  <si>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</si>
  <si>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</si>
  <si>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</si>
  <si>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</si>
  <si>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</si>
  <si>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</si>
  <si>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</si>
  <si>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</si>
  <si>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</si>
  <si>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</si>
  <si>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</si>
  <si>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</si>
  <si>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</si>
  <si>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</si>
  <si>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</si>
  <si>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</si>
  <si>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</si>
  <si>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</si>
  <si>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</si>
  <si>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</si>
  <si>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</si>
  <si>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</si>
  <si>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</si>
  <si>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</si>
  <si>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</si>
  <si>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</si>
  <si>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</si>
  <si>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</si>
  <si>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</si>
  <si>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</si>
  <si>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</si>
  <si>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</si>
  <si>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</si>
  <si>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</si>
  <si>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</si>
  <si>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</si>
  <si>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</si>
  <si>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</si>
  <si>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</si>
  <si>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</si>
  <si>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</si>
  <si>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</si>
  <si>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</si>
  <si>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</si>
  <si>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</si>
  <si>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</si>
  <si>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</si>
  <si>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</si>
  <si>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</si>
  <si>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</si>
  <si>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</si>
  <si>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</si>
  <si>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</si>
  <si>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</si>
  <si>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</si>
  <si>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</si>
  <si>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</si>
  <si>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</si>
  <si>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</si>
  <si>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</si>
  <si>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</si>
  <si>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</si>
  <si>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</si>
  <si>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</si>
  <si>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</si>
  <si>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</si>
  <si>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</si>
  <si>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</si>
  <si>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</si>
  <si>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</si>
  <si>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</si>
  <si>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</si>
  <si>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</si>
  <si>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</si>
  <si>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</si>
  <si>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</si>
  <si>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</si>
  <si>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</si>
  <si>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</si>
  <si>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</si>
  <si>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</si>
  <si>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</si>
  <si>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</si>
  <si>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</si>
  <si>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</si>
  <si>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</si>
  <si>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</si>
  <si>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</si>
  <si>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</si>
  <si>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</si>
  <si>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</si>
  <si>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</si>
  <si>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</si>
  <si>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</si>
  <si>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</si>
  <si>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</si>
  <si>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</si>
  <si>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</si>
  <si>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</si>
  <si>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</si>
  <si>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</si>
  <si>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</si>
  <si>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</si>
  <si>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</si>
  <si>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</si>
  <si>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</si>
  <si>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</si>
  <si>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</si>
  <si>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</si>
  <si>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</si>
  <si>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</si>
  <si>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</si>
  <si>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</si>
  <si>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</si>
  <si>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</si>
  <si>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</si>
  <si>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</si>
  <si>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</si>
  <si>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</si>
  <si>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</si>
  <si>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</si>
  <si>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</si>
  <si>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</si>
  <si>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</si>
  <si>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</si>
  <si>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</si>
  <si>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</si>
  <si>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</si>
  <si>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</si>
  <si>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</si>
  <si>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</si>
  <si>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</si>
  <si>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</si>
  <si>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</si>
  <si>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</si>
  <si>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</si>
  <si>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</si>
  <si>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</si>
  <si>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</si>
  <si>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</si>
  <si>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</si>
  <si>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</si>
  <si>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</si>
  <si>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</si>
  <si>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</si>
  <si>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</si>
  <si>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</si>
  <si>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</si>
  <si>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</si>
  <si>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</si>
  <si>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</si>
  <si>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</si>
  <si>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</si>
  <si>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</si>
  <si>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</si>
  <si>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</si>
  <si>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</si>
  <si>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</si>
  <si>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</si>
  <si>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</si>
  <si>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</si>
  <si>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</si>
  <si>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</si>
  <si>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</si>
  <si>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</si>
  <si>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</si>
  <si>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</si>
  <si>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</si>
  <si>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</si>
  <si>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</si>
  <si>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</si>
  <si>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</si>
  <si>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</si>
  <si>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</si>
  <si>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</si>
  <si>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</si>
  <si>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</si>
  <si>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</si>
  <si>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</si>
  <si>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</si>
  <si>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</si>
  <si>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</si>
  <si>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</si>
  <si>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</si>
  <si>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</si>
  <si>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</si>
  <si>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</si>
  <si>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</si>
  <si>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</si>
  <si>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</si>
  <si>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</si>
  <si>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</si>
  <si>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</si>
  <si>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</si>
  <si>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</si>
  <si>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</si>
  <si>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</si>
  <si>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</si>
  <si>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</si>
  <si>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</si>
  <si>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</si>
  <si>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</si>
  <si>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</si>
  <si>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</si>
  <si>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</si>
  <si>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</si>
  <si>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</si>
  <si>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</si>
  <si>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</si>
  <si>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</si>
  <si>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</si>
  <si>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</si>
  <si>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</si>
  <si>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</si>
  <si>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</si>
  <si>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</si>
  <si>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</si>
  <si>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</si>
  <si>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</si>
  <si>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</si>
  <si>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</si>
  <si>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</si>
  <si>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</si>
  <si>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</si>
  <si>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</si>
  <si>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</si>
  <si>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</si>
  <si>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</si>
  <si>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</si>
  <si>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</si>
  <si>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</si>
  <si>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</si>
  <si>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</si>
  <si>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</si>
  <si>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</si>
  <si>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</si>
  <si>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</si>
  <si>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</si>
  <si>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</si>
  <si>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</si>
  <si>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</si>
  <si>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</si>
  <si>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</si>
  <si>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</si>
  <si>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</si>
  <si>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</si>
  <si>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</si>
  <si>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</si>
  <si>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</si>
  <si>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</si>
  <si>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</si>
  <si>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</si>
  <si>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</si>
  <si>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</si>
  <si>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</si>
  <si>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</si>
  <si>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</si>
  <si>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</si>
  <si>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</si>
  <si>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</si>
  <si>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</si>
  <si>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</si>
  <si>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</si>
  <si>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</si>
  <si>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</si>
  <si>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</si>
  <si>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</si>
  <si>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</si>
  <si>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</si>
  <si>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</si>
  <si>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</si>
  <si>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</si>
  <si>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</si>
  <si>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</si>
  <si>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</si>
  <si>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</si>
  <si>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</si>
  <si>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</si>
  <si>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</si>
  <si>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</si>
  <si>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</si>
  <si>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</si>
  <si>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</si>
  <si>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</si>
  <si>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</si>
  <si>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</si>
  <si>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</si>
  <si>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</si>
  <si>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</si>
  <si>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</si>
  <si>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</si>
  <si>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</si>
  <si>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</si>
  <si>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</si>
  <si>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</si>
  <si>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</si>
  <si>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</si>
  <si>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</si>
  <si>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</si>
  <si>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</si>
  <si>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</si>
  <si>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</si>
  <si>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</si>
  <si>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</si>
  <si>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</si>
  <si>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</si>
  <si>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</si>
  <si>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</si>
  <si>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</si>
  <si>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</si>
  <si>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</si>
  <si>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</si>
  <si>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</si>
  <si>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</si>
  <si>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</si>
  <si>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</si>
  <si>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</si>
  <si>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</si>
  <si>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</si>
  <si>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</si>
  <si>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</si>
  <si>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</si>
  <si>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</si>
  <si>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</si>
  <si>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</si>
  <si>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</si>
  <si>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</si>
  <si>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</si>
  <si>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</si>
  <si>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</si>
  <si>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</si>
  <si>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</si>
  <si>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</si>
  <si>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</si>
  <si>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</si>
  <si>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</si>
  <si>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</si>
  <si>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</si>
  <si>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</si>
  <si>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</si>
  <si>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</si>
  <si>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</si>
  <si>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</si>
  <si>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</si>
  <si>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</si>
  <si>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</si>
  <si>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</si>
  <si>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</si>
  <si>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</si>
  <si>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</si>
  <si>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</si>
  <si>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</si>
  <si>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</si>
  <si>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</si>
  <si>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</si>
  <si>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</si>
  <si>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</si>
  <si>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</si>
  <si>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</si>
  <si>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</si>
  <si>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</si>
  <si>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</si>
  <si>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</si>
  <si>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</si>
  <si>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</si>
  <si>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</si>
  <si>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</si>
  <si>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</si>
  <si>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</si>
  <si>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</si>
  <si>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</si>
  <si>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</si>
  <si>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</si>
  <si>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</si>
  <si>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</si>
  <si>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</si>
  <si>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</si>
  <si>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</si>
  <si>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</si>
  <si>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</si>
  <si>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</si>
  <si>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</si>
  <si>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</si>
  <si>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</si>
  <si>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</si>
  <si>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</si>
  <si>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</si>
  <si>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</si>
  <si>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</si>
  <si>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</si>
  <si>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</si>
  <si>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</si>
  <si>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</si>
  <si>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</si>
  <si>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</si>
  <si>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</si>
  <si>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</si>
  <si>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</si>
  <si>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</si>
  <si>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</si>
  <si>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</si>
  <si>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</si>
  <si>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</si>
  <si>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</si>
  <si>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</si>
  <si>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</si>
  <si>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</si>
  <si>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</si>
  <si>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</si>
  <si>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</si>
  <si>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</si>
  <si>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</si>
  <si>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</si>
  <si>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</si>
  <si>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</si>
  <si>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</si>
  <si>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</si>
  <si>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</si>
  <si>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</si>
  <si>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</si>
  <si>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</si>
  <si>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</si>
  <si>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</si>
  <si>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</si>
  <si>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</si>
  <si>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</si>
  <si>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</si>
  <si>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</si>
  <si>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</si>
  <si>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</si>
  <si>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</si>
  <si>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</si>
  <si>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</si>
  <si>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</si>
  <si>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</si>
  <si>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</si>
  <si>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</si>
  <si>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</si>
  <si>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</si>
  <si>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</si>
  <si>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</si>
  <si>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</si>
  <si>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</si>
  <si>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</si>
  <si>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</si>
  <si>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</si>
  <si>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</si>
  <si>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</si>
  <si>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</si>
  <si>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</si>
  <si>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</si>
  <si>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</si>
  <si>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</si>
  <si>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</si>
  <si>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</si>
  <si>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</si>
  <si>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</si>
  <si>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</si>
  <si>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</si>
  <si>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</si>
  <si>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</si>
  <si>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</si>
  <si>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</si>
  <si>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</si>
  <si>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</si>
  <si>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</si>
  <si>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</si>
  <si>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</si>
  <si>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</si>
  <si>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</si>
  <si>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</si>
  <si>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</si>
  <si>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</si>
  <si>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</si>
  <si>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</si>
  <si>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</si>
  <si>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</si>
  <si>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</si>
  <si>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</si>
  <si>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</si>
  <si>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</si>
  <si>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</si>
  <si>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</si>
  <si>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</si>
  <si>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</si>
  <si>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</si>
  <si>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</si>
  <si>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</si>
  <si>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</si>
  <si>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</si>
  <si>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</si>
  <si>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</si>
  <si>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</si>
  <si>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</si>
  <si>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</si>
  <si>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</si>
  <si>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</si>
  <si>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</si>
  <si>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</si>
  <si>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</si>
  <si>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</si>
  <si>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</si>
  <si>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</si>
  <si>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</si>
  <si>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</si>
  <si>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</si>
  <si>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</si>
  <si>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</si>
  <si>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</si>
  <si>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</si>
  <si>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</si>
  <si>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</si>
  <si>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</si>
  <si>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</si>
  <si>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</si>
  <si>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</si>
  <si>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</si>
  <si>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</si>
  <si>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</si>
  <si>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</si>
  <si>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</si>
  <si>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</si>
  <si>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</si>
  <si>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</si>
  <si>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</si>
  <si>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</si>
  <si>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</si>
  <si>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</si>
  <si>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</si>
  <si>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</si>
  <si>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</si>
  <si>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</si>
  <si>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</si>
  <si>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</si>
  <si>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</si>
  <si>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</si>
  <si>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</si>
  <si>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</si>
  <si>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</si>
  <si>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</si>
  <si>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</si>
  <si>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</si>
  <si>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</si>
  <si>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</si>
  <si>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</si>
  <si>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</si>
  <si>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</si>
  <si>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</si>
  <si>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</si>
  <si>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</si>
  <si>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</si>
  <si>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</si>
  <si>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</si>
  <si>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</si>
  <si>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</si>
  <si>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</si>
  <si>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</si>
  <si>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</si>
  <si>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</si>
  <si>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</si>
  <si>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</si>
  <si>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</si>
  <si>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</si>
  <si>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</si>
  <si>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</si>
  <si>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</si>
  <si>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</si>
  <si>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</si>
  <si>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</si>
  <si>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</si>
  <si>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</si>
  <si>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</si>
  <si>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</si>
  <si>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</si>
  <si>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</si>
  <si>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</si>
  <si>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</si>
  <si>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</si>
  <si>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</si>
  <si>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</si>
  <si>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</si>
  <si>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</si>
  <si>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</si>
  <si>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</si>
  <si>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</si>
  <si>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</si>
  <si>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</si>
  <si>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</si>
  <si>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</si>
  <si>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</si>
  <si>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</si>
  <si>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</si>
  <si>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</si>
  <si>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</si>
  <si>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</si>
  <si>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</si>
  <si>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</si>
  <si>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</si>
  <si>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</si>
  <si>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</si>
  <si>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</si>
  <si>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</si>
  <si>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</si>
  <si>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</si>
  <si>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</si>
  <si>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</si>
  <si>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</si>
  <si>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</si>
  <si>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</si>
  <si>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</si>
  <si>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</si>
  <si>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</si>
  <si>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</si>
  <si>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</si>
  <si>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</si>
  <si>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</si>
  <si>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</si>
  <si>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</si>
  <si>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</si>
  <si>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</si>
  <si>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</si>
  <si>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</si>
  <si>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</si>
  <si>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</si>
  <si>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</si>
  <si>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</si>
  <si>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</si>
  <si>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</si>
  <si>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</si>
  <si>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</si>
  <si>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</si>
  <si>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</si>
  <si>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</si>
  <si>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</si>
  <si>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</si>
  <si>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</si>
  <si>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</si>
  <si>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</si>
  <si>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</si>
  <si>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</si>
  <si>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</si>
  <si>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</si>
  <si>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</si>
  <si>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</si>
  <si>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</si>
  <si>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</si>
  <si>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</si>
  <si>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</si>
  <si>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</si>
  <si>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</si>
  <si>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</si>
  <si>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</si>
  <si>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</si>
  <si>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</si>
  <si>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</si>
  <si>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</si>
  <si>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</si>
  <si>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</si>
  <si>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</si>
  <si>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</si>
  <si>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</si>
  <si>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</si>
  <si>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</si>
  <si>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</si>
  <si>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</si>
  <si>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</si>
  <si>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</si>
  <si>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</si>
  <si>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</si>
  <si>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</si>
  <si>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</si>
  <si>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</si>
  <si>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</si>
  <si>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</si>
  <si>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</si>
  <si>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</si>
  <si>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</si>
  <si>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</si>
  <si>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</si>
  <si>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</si>
  <si>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</si>
  <si>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</si>
  <si>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</si>
  <si>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</si>
  <si>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</si>
  <si>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</si>
  <si>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</si>
  <si>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</si>
  <si>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</si>
  <si>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</si>
  <si>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</si>
  <si>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</si>
  <si>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</si>
  <si>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</si>
  <si>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</si>
  <si>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</si>
  <si>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</si>
  <si>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</si>
  <si>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</si>
  <si>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</si>
  <si>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</si>
  <si>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</si>
  <si>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</si>
  <si>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</si>
  <si>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</si>
  <si>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</si>
  <si>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</si>
  <si>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</si>
  <si>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</si>
  <si>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</si>
  <si>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</si>
  <si>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</si>
  <si>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</si>
  <si>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</si>
  <si>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</si>
  <si>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</si>
  <si>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</si>
  <si>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</si>
  <si>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</si>
  <si>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</si>
  <si>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</si>
  <si>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</si>
  <si>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</si>
  <si>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</si>
  <si>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</si>
  <si>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</si>
  <si>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</si>
  <si>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</si>
  <si>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</si>
  <si>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</si>
  <si>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</si>
  <si>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</si>
  <si>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</si>
  <si>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</si>
  <si>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</si>
  <si>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</si>
  <si>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</si>
  <si>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</si>
  <si>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</si>
  <si>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</si>
  <si>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</si>
  <si>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</si>
  <si>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</si>
  <si>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</si>
  <si>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</si>
  <si>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</si>
  <si>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</si>
  <si>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</si>
  <si>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</si>
  <si>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</si>
  <si>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</si>
  <si>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</si>
  <si>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</si>
  <si>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</si>
  <si>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</si>
  <si>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</si>
  <si>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</si>
  <si>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</si>
  <si>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</si>
  <si>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</si>
  <si>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</si>
  <si>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</si>
  <si>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</si>
  <si>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</si>
  <si>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</si>
  <si>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</si>
  <si>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</si>
  <si>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</si>
  <si>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</si>
  <si>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</si>
  <si>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</si>
  <si>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</si>
  <si>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</si>
  <si>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</si>
  <si>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</si>
  <si>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</si>
  <si>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</si>
  <si>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</si>
  <si>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</si>
  <si>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</si>
  <si>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</si>
  <si>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</si>
  <si>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</si>
  <si>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</si>
  <si>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</si>
  <si>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</si>
  <si>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</si>
  <si>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</si>
  <si>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</si>
  <si>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</si>
  <si>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</si>
  <si>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</si>
  <si>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</si>
  <si>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</si>
  <si>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</si>
  <si>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</si>
  <si>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</si>
  <si>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</si>
  <si>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</si>
  <si>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</si>
  <si>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</si>
  <si>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</si>
  <si>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</si>
  <si>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</si>
  <si>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</si>
  <si>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</si>
  <si>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</si>
  <si>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</si>
  <si>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</si>
  <si>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</si>
  <si>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</si>
  <si>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</si>
  <si>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</si>
  <si>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</si>
  <si>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</si>
  <si>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</si>
  <si>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</si>
  <si>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</si>
  <si>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</si>
  <si>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</si>
  <si>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</si>
  <si>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</si>
  <si>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</si>
  <si>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</si>
  <si>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</si>
  <si>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</si>
  <si>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</si>
  <si>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</si>
  <si>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</si>
  <si>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</si>
  <si>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</si>
  <si>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</si>
  <si>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</si>
  <si>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</si>
  <si>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</si>
  <si>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</si>
  <si>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</si>
  <si>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</si>
  <si>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</si>
  <si>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</si>
  <si>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</si>
  <si>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</si>
  <si>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</si>
  <si>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</si>
  <si>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</si>
  <si>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</si>
  <si>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</si>
  <si>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</si>
  <si>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</si>
  <si>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</si>
  <si>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</si>
  <si>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</si>
  <si>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</si>
  <si>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</si>
  <si>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</si>
  <si>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</si>
  <si>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</si>
  <si>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</si>
  <si>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</si>
  <si>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</si>
  <si>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</si>
  <si>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</si>
  <si>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</si>
  <si>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</si>
  <si>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</si>
  <si>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</si>
  <si>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</si>
  <si>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</si>
  <si>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</si>
  <si>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</si>
  <si>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</si>
  <si>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</si>
  <si>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</si>
  <si>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</si>
  <si>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</si>
  <si>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</si>
  <si>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</si>
  <si>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</si>
  <si>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</si>
  <si>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</si>
  <si>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</si>
  <si>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</si>
  <si>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</si>
  <si>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</si>
  <si>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</si>
  <si>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</si>
  <si>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</si>
  <si>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</si>
  <si>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</si>
  <si>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</si>
  <si>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</si>
  <si>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</si>
  <si>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</si>
  <si>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</si>
  <si>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</si>
  <si>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</si>
  <si>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</si>
  <si>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</si>
  <si>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</si>
  <si>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</si>
  <si>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</si>
  <si>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</si>
  <si>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</si>
  <si>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</si>
  <si>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</si>
  <si>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</si>
  <si>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</si>
  <si>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</si>
  <si>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</si>
  <si>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</si>
  <si>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</si>
  <si>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</si>
  <si>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</si>
  <si>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</si>
  <si>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</si>
  <si>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</si>
  <si>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</si>
  <si>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</si>
  <si>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</si>
  <si>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</si>
  <si>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</si>
  <si>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</si>
  <si>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</si>
  <si>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</si>
  <si>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</si>
  <si>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</si>
  <si>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</si>
  <si>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</si>
  <si>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</si>
  <si>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</si>
  <si>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</si>
  <si>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</si>
  <si>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</si>
  <si>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</si>
  <si>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</si>
  <si>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</si>
  <si>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</si>
  <si>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</si>
  <si>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</si>
  <si>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</si>
  <si>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</si>
  <si>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</si>
  <si>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</si>
  <si>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</si>
  <si>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</si>
  <si>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</si>
  <si>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</si>
  <si>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</si>
  <si>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</si>
  <si>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</si>
  <si>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</si>
  <si>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</si>
  <si>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</si>
  <si>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</si>
  <si>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</si>
  <si>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</si>
  <si>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</si>
  <si>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</si>
  <si>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</si>
  <si>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</si>
  <si>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</si>
  <si>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</si>
  <si>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</si>
  <si>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</si>
  <si>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</si>
  <si>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</si>
  <si>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</si>
  <si>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</si>
  <si>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</si>
  <si>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</si>
  <si>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</si>
  <si>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</si>
  <si>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</si>
  <si>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</si>
  <si>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</si>
  <si>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</si>
  <si>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</si>
  <si>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</si>
  <si>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</si>
  <si>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</si>
  <si>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</si>
  <si>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</si>
  <si>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</si>
  <si>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</si>
  <si>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</si>
  <si>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</si>
  <si>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</si>
  <si>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</si>
  <si>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</si>
  <si>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</si>
  <si>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</si>
  <si>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</si>
  <si>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</si>
  <si>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</si>
  <si>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</si>
  <si>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</si>
  <si>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</si>
  <si>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</si>
  <si>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</si>
  <si>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</si>
  <si>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</si>
  <si>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</si>
  <si>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</si>
  <si>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</si>
  <si>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</si>
  <si>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</si>
  <si>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</si>
  <si>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</si>
  <si>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</si>
  <si>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</si>
  <si>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</si>
  <si>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</si>
  <si>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</si>
  <si>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</si>
  <si>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</si>
  <si>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</si>
  <si>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</si>
  <si>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</si>
  <si>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</si>
  <si>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</si>
  <si>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</si>
  <si>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</si>
  <si>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</si>
  <si>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</si>
  <si>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</si>
  <si>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</si>
  <si>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</si>
  <si>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</si>
  <si>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</si>
  <si>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</si>
  <si>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</si>
  <si>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</si>
  <si>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</si>
  <si>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</si>
  <si>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</si>
  <si>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</si>
  <si>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</si>
  <si>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</si>
  <si>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</si>
  <si>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</si>
  <si>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</si>
  <si>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</si>
  <si>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</si>
  <si>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</si>
  <si>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</si>
  <si>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</si>
  <si>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</si>
  <si>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</si>
  <si>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</si>
  <si>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</si>
  <si>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</si>
  <si>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</si>
  <si>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</si>
  <si>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</si>
  <si>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</si>
  <si>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</si>
  <si>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</si>
  <si>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</si>
  <si>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</si>
  <si>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</si>
  <si>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</si>
  <si>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</si>
  <si>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</si>
  <si>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</si>
  <si>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</si>
  <si>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</si>
  <si>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</si>
  <si>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</si>
  <si>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</si>
  <si>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</si>
  <si>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</si>
  <si>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</si>
  <si>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</si>
  <si>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</si>
  <si>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</si>
  <si>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</si>
  <si>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</si>
  <si>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</si>
  <si>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</si>
  <si>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</si>
  <si>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</si>
  <si>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</si>
  <si>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</si>
  <si>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</si>
  <si>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</si>
  <si>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</si>
  <si>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</si>
  <si>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</si>
  <si>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</si>
  <si>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</si>
  <si>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</si>
  <si>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</si>
  <si>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</si>
  <si>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</si>
  <si>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</si>
  <si>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</si>
  <si>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</si>
  <si>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</si>
  <si>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</si>
  <si>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</si>
  <si>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</si>
  <si>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</si>
  <si>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</si>
  <si>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</si>
  <si>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</si>
  <si>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</si>
  <si>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</si>
  <si>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</si>
  <si>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</si>
  <si>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</si>
  <si>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</si>
  <si>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</si>
  <si>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</si>
  <si>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</si>
  <si>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</si>
  <si>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</si>
  <si>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</si>
  <si>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</si>
  <si>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</si>
  <si>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</si>
  <si>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</si>
  <si>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</si>
  <si>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</si>
  <si>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</si>
  <si>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</si>
  <si>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</si>
  <si>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</si>
  <si>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</si>
  <si>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</si>
  <si>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</si>
  <si>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</si>
  <si>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</si>
  <si>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</si>
  <si>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</si>
  <si>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</si>
  <si>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</si>
  <si>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</si>
  <si>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</si>
  <si>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</si>
  <si>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</si>
  <si>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</si>
  <si>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</si>
  <si>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</si>
  <si>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</si>
  <si>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</si>
  <si>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</si>
  <si>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</si>
  <si>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</si>
  <si>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</si>
  <si>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</si>
  <si>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</si>
  <si>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</si>
  <si>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</si>
  <si>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</si>
  <si>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</si>
  <si>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</si>
  <si>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</si>
  <si>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</si>
  <si>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</si>
  <si>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</si>
  <si>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</si>
  <si>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</si>
  <si>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</si>
  <si>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</si>
  <si>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</si>
  <si>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</si>
  <si>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</si>
  <si>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</si>
  <si>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</si>
  <si>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</si>
  <si>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</si>
  <si>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</si>
  <si>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</si>
  <si>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</si>
  <si>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</si>
  <si>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</si>
  <si>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</si>
  <si>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</si>
  <si>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</si>
  <si>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</si>
  <si>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</si>
  <si>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</si>
  <si>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</si>
  <si>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</si>
  <si>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</si>
  <si>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</si>
  <si>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</si>
  <si>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</si>
  <si>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</si>
  <si>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</si>
  <si>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</si>
  <si>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</si>
  <si>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</si>
  <si>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</si>
  <si>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</si>
  <si>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</si>
  <si>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</si>
  <si>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</si>
  <si>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</si>
  <si>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</si>
  <si>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</si>
  <si>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</si>
  <si>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</si>
  <si>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</si>
  <si>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</si>
  <si>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</si>
  <si>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</si>
  <si>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</si>
  <si>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</si>
  <si>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</si>
  <si>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</si>
  <si>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</si>
  <si>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</si>
  <si>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</si>
  <si>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</si>
  <si>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</si>
  <si>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</si>
  <si>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</si>
  <si>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</si>
  <si>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</si>
  <si>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</si>
  <si>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</si>
  <si>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</si>
  <si>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</si>
  <si>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</si>
  <si>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</si>
  <si>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</si>
  <si>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</si>
  <si>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</si>
  <si>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</si>
  <si>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</si>
  <si>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</si>
  <si>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</si>
  <si>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</si>
  <si>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</si>
  <si>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</si>
  <si>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</si>
  <si>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</si>
  <si>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</si>
  <si>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</si>
  <si>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</si>
  <si>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</si>
  <si>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</si>
  <si>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</si>
  <si>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</si>
  <si>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</si>
  <si>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</si>
  <si>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</si>
  <si>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</si>
  <si>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</si>
  <si>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</si>
  <si>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</si>
  <si>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</si>
  <si>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</si>
  <si>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</si>
  <si>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</si>
  <si>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</si>
  <si>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</si>
  <si>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</si>
  <si>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</si>
  <si>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</si>
  <si>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</si>
  <si>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</si>
  <si>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</si>
  <si>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</si>
  <si>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</si>
  <si>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</si>
  <si>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</si>
  <si>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</si>
  <si>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</si>
  <si>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</si>
  <si>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</si>
  <si>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</si>
  <si>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</si>
  <si>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</si>
  <si>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</si>
  <si>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</si>
  <si>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</si>
  <si>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</si>
  <si>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</si>
  <si>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</si>
  <si>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</si>
  <si>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</si>
  <si>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</si>
  <si>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</si>
  <si>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</si>
  <si>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</si>
  <si>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</si>
  <si>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</si>
  <si>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</si>
  <si>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</si>
  <si>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</si>
  <si>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</si>
  <si>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</si>
  <si>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</si>
  <si>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</si>
  <si>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</si>
  <si>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</si>
  <si>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</si>
  <si>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</si>
  <si>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</si>
  <si>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</si>
  <si>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</si>
  <si>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</si>
  <si>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</si>
  <si>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</si>
  <si>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</si>
  <si>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</si>
  <si>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</si>
  <si>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</si>
  <si>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</si>
  <si>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</si>
  <si>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</si>
  <si>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</si>
  <si>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</si>
  <si>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</si>
  <si>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</si>
  <si>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</si>
  <si>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</si>
  <si>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</si>
  <si>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</si>
  <si>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</si>
  <si>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</si>
  <si>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</si>
  <si>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</si>
  <si>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</si>
  <si>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</si>
  <si>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</si>
  <si>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</si>
  <si>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</si>
  <si>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</si>
  <si>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</si>
  <si>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</si>
  <si>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</si>
  <si>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</si>
  <si>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</si>
  <si>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</si>
  <si>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</si>
  <si>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</si>
  <si>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</si>
  <si>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</si>
  <si>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</si>
  <si>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</si>
  <si>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</si>
  <si>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</si>
  <si>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</si>
  <si>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</si>
  <si>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</si>
  <si>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</si>
  <si>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</si>
  <si>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</si>
  <si>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</si>
  <si>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</si>
  <si>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</si>
  <si>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</si>
  <si>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</si>
  <si>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</si>
  <si>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</si>
  <si>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</si>
  <si>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</si>
  <si>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</si>
  <si>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</si>
  <si>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</si>
  <si>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</si>
  <si>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</si>
  <si>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</si>
  <si>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</si>
  <si>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</si>
  <si>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</si>
  <si>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</si>
  <si>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</si>
  <si>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</si>
  <si>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</si>
  <si>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</si>
  <si>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</si>
  <si>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</si>
  <si>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</si>
  <si>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</si>
  <si>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</si>
  <si>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</si>
  <si>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</si>
  <si>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</si>
  <si>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</si>
  <si>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</si>
  <si>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</si>
  <si>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</si>
  <si>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</si>
  <si>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</si>
  <si>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</si>
  <si>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</si>
  <si>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</si>
  <si>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</si>
  <si>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</si>
  <si>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</si>
  <si>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</si>
  <si>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</si>
  <si>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</si>
  <si>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</si>
  <si>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</si>
  <si>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</si>
  <si>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</si>
  <si>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</si>
  <si>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</si>
  <si>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</si>
  <si>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</si>
  <si>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</si>
  <si>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</si>
  <si>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</si>
  <si>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</si>
  <si>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</si>
  <si>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</si>
  <si>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</si>
  <si>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</si>
  <si>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</si>
  <si>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</si>
  <si>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</si>
  <si>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</si>
  <si>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</si>
  <si>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</si>
  <si>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</si>
  <si>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</si>
  <si>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</si>
  <si>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</si>
  <si>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</si>
  <si>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</si>
  <si>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</si>
  <si>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</si>
  <si>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</si>
  <si>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</si>
  <si>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</si>
  <si>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</si>
  <si>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</si>
  <si>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</si>
  <si>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</si>
  <si>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</si>
  <si>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</si>
  <si>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</si>
  <si>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</si>
  <si>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</si>
  <si>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</si>
  <si>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</si>
  <si>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</si>
  <si>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</si>
  <si>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</si>
  <si>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</si>
  <si>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</si>
  <si>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</si>
  <si>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</si>
  <si>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</si>
  <si>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</si>
  <si>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</si>
  <si>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</si>
  <si>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</si>
  <si>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</si>
  <si>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</si>
  <si>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</si>
  <si>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</si>
  <si>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</si>
  <si>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</si>
  <si>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</si>
  <si>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</si>
  <si>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</si>
  <si>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</si>
  <si>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</si>
  <si>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</si>
  <si>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</si>
  <si>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</si>
  <si>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</si>
  <si>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</si>
  <si>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</si>
  <si>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</si>
  <si>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</si>
  <si>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</si>
  <si>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</si>
  <si>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</si>
  <si>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</si>
  <si>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</si>
  <si>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</si>
  <si>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</si>
  <si>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</si>
  <si>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</si>
  <si>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</si>
  <si>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</si>
  <si>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</si>
  <si>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</si>
  <si>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</si>
  <si>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</si>
  <si>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</si>
  <si>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</si>
  <si>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</si>
  <si>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</si>
  <si>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</si>
  <si>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</si>
  <si>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</si>
  <si>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</si>
  <si>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</si>
  <si>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</si>
  <si>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</si>
  <si>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</si>
  <si>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</si>
  <si>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</si>
  <si>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</si>
  <si>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</si>
  <si>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</si>
  <si>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</si>
  <si>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</si>
  <si>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</si>
  <si>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</si>
  <si>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</si>
  <si>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</si>
  <si>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</si>
  <si>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</si>
  <si>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</si>
  <si>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</si>
  <si>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</si>
  <si>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</si>
  <si>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</si>
  <si>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</si>
  <si>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</si>
  <si>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</si>
  <si>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</si>
  <si>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</si>
  <si>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</si>
  <si>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</si>
  <si>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</si>
  <si>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</si>
  <si>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</si>
  <si>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</si>
  <si>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</si>
  <si>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</si>
  <si>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</si>
  <si>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</si>
  <si>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</si>
  <si>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</si>
  <si>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</si>
  <si>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</si>
  <si>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</si>
  <si>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</si>
  <si>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</si>
  <si>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</si>
  <si>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</si>
  <si>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</si>
  <si>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</si>
  <si>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</si>
  <si>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</si>
  <si>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</si>
  <si>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</si>
  <si>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</si>
  <si>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</si>
  <si>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</si>
  <si>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</si>
  <si>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</si>
  <si>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</si>
  <si>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</si>
  <si>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</si>
  <si>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</si>
  <si>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</si>
  <si>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</si>
  <si>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</si>
  <si>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</si>
  <si>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</si>
  <si>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</si>
  <si>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</si>
  <si>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</si>
  <si>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</si>
  <si>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</si>
  <si>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</si>
  <si>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</si>
  <si>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</si>
  <si>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</si>
  <si>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</si>
  <si>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</si>
  <si>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</si>
  <si>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</si>
  <si>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</si>
  <si>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</si>
  <si>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</si>
  <si>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</si>
  <si>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</si>
  <si>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</si>
  <si>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</si>
  <si>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</si>
  <si>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</si>
  <si>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</si>
  <si>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</si>
  <si>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</si>
  <si>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</si>
  <si>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</si>
  <si>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</si>
  <si>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</si>
  <si>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</si>
  <si>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</si>
  <si>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</si>
  <si>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</si>
  <si>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</si>
  <si>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</si>
  <si>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</si>
  <si>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</si>
  <si>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</si>
  <si>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</si>
  <si>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</si>
  <si>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</si>
  <si>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</si>
  <si>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</si>
  <si>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</si>
  <si>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</si>
  <si>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</si>
  <si>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</si>
  <si>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</si>
  <si>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</si>
  <si>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</si>
  <si>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</si>
  <si>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</si>
  <si>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</si>
  <si>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</si>
  <si>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</si>
  <si>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</si>
  <si>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</si>
  <si>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</si>
  <si>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</si>
  <si>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</si>
  <si>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</si>
  <si>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</si>
  <si>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</si>
  <si>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</si>
  <si>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</si>
  <si>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</si>
  <si>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</si>
  <si>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</si>
  <si>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</si>
  <si>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</si>
  <si>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</si>
  <si>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</si>
  <si>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</si>
  <si>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</si>
  <si>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</si>
  <si>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</si>
  <si>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</si>
  <si>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</si>
  <si>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</si>
  <si>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</si>
  <si>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</si>
  <si>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</si>
  <si>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</si>
  <si>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</si>
  <si>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</si>
  <si>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</si>
  <si>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</si>
  <si>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</si>
  <si>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</si>
  <si>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</si>
  <si>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</si>
  <si>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</si>
  <si>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</si>
  <si>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</si>
  <si>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</si>
  <si>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</si>
  <si>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</si>
  <si>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</si>
  <si>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</si>
  <si>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</si>
  <si>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</si>
  <si>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</si>
  <si>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</si>
  <si>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</si>
  <si>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</si>
  <si>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</si>
  <si>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</si>
  <si>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</si>
  <si>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</si>
  <si>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</si>
  <si>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</si>
  <si>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</si>
  <si>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</si>
  <si>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</si>
  <si>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</si>
  <si>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</si>
  <si>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</si>
  <si>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</si>
  <si>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</si>
  <si>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</si>
  <si>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</si>
  <si>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</si>
  <si>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</si>
  <si>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</si>
  <si>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</si>
  <si>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</si>
  <si>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</si>
  <si>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</si>
  <si>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</si>
  <si>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</si>
  <si>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</si>
  <si>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</si>
  <si>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</si>
  <si>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</si>
  <si>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</si>
  <si>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</si>
  <si>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</si>
  <si>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</si>
  <si>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</si>
  <si>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</si>
  <si>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</si>
  <si>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</si>
  <si>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</si>
  <si>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</si>
  <si>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</si>
  <si>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</si>
  <si>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</si>
  <si>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</si>
  <si>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</si>
  <si>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</si>
  <si>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</si>
  <si>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</si>
  <si>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</si>
  <si>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</si>
  <si>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</si>
  <si>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</si>
  <si>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</si>
  <si>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</si>
  <si>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</si>
  <si>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</si>
  <si>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</si>
  <si>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</si>
  <si>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</si>
  <si>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</si>
  <si>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</si>
  <si>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</si>
  <si>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</si>
  <si>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</si>
  <si>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</si>
  <si>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</si>
  <si>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</si>
  <si>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</si>
  <si>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</si>
  <si>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</si>
  <si>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</si>
  <si>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</si>
  <si>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</si>
  <si>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</si>
  <si>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</si>
  <si>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</si>
  <si>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</si>
  <si>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</si>
  <si>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</si>
  <si>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</si>
  <si>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</si>
  <si>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</si>
  <si>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</si>
  <si>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</si>
  <si>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</si>
  <si>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</si>
  <si>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</si>
  <si>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</si>
  <si>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</si>
  <si>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</si>
  <si>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</si>
  <si>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</si>
  <si>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</si>
  <si>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</si>
  <si>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</si>
  <si>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</si>
  <si>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</si>
  <si>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</si>
  <si>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</si>
  <si>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</si>
  <si>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</si>
  <si>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</si>
  <si>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</si>
  <si>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</si>
  <si>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</si>
  <si>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</si>
  <si>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</si>
  <si>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</si>
  <si>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</si>
  <si>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</si>
  <si>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</si>
  <si>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</si>
  <si>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</si>
  <si>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</si>
  <si>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</si>
  <si>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</si>
  <si>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</si>
  <si>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</si>
  <si>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</si>
  <si>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</si>
  <si>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</si>
  <si>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</si>
  <si>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</si>
  <si>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</si>
  <si>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</si>
  <si>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</si>
  <si>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</si>
  <si>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</si>
  <si>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</si>
  <si>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</si>
  <si>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</si>
  <si>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</si>
  <si>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</si>
  <si>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</si>
  <si>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</si>
  <si>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</si>
  <si>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</si>
  <si>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</si>
  <si>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</si>
  <si>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</si>
  <si>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</si>
  <si>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</si>
  <si>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</si>
  <si>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</si>
  <si>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</si>
  <si>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</si>
  <si>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</si>
  <si>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</si>
  <si>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</si>
  <si>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</si>
  <si>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</si>
  <si>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</si>
  <si>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</si>
  <si>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</si>
  <si>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</si>
  <si>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</si>
  <si>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</si>
  <si>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</si>
  <si>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</si>
  <si>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</si>
  <si>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</si>
  <si>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</si>
  <si>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</si>
  <si>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</si>
  <si>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</si>
  <si>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</si>
  <si>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</si>
  <si>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</si>
  <si>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</si>
  <si>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</si>
  <si>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</si>
  <si>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</si>
  <si>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</si>
  <si>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</si>
  <si>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</si>
  <si>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</si>
  <si>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</si>
  <si>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</si>
  <si>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</si>
  <si>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</si>
  <si>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</si>
  <si>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</si>
  <si>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</si>
  <si>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</si>
  <si>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</si>
  <si>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</si>
  <si>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</si>
  <si>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</si>
  <si>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</si>
  <si>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</si>
  <si>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</si>
  <si>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</si>
  <si>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</si>
  <si>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</si>
  <si>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</si>
  <si>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</si>
  <si>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</si>
  <si>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</si>
  <si>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</si>
  <si>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</si>
  <si>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</si>
  <si>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</si>
  <si>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</si>
  <si>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</si>
  <si>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</si>
  <si>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</si>
  <si>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</si>
  <si>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</si>
  <si>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</si>
  <si>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</si>
  <si>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</si>
  <si>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</si>
  <si>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</si>
  <si>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</si>
  <si>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</si>
  <si>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</si>
  <si>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</si>
  <si>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</si>
  <si>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</si>
  <si>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</si>
  <si>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</si>
  <si>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</si>
  <si>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</si>
  <si>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</si>
  <si>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</si>
  <si>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</si>
  <si>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</si>
  <si>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</si>
  <si>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</si>
  <si>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</si>
  <si>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</si>
  <si>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</si>
  <si>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</si>
  <si>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</si>
  <si>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</si>
  <si>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</si>
  <si>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</si>
  <si>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</si>
  <si>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</si>
  <si>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</si>
  <si>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</si>
  <si>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</si>
  <si>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</si>
  <si>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</si>
  <si>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</si>
  <si>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</si>
  <si>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</si>
  <si>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</si>
  <si>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</si>
  <si>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</si>
  <si>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</si>
  <si>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</si>
  <si>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</si>
  <si>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</si>
  <si>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</si>
  <si>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</si>
  <si>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</si>
  <si>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</si>
  <si>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</si>
  <si>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</si>
  <si>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</si>
  <si>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</si>
  <si>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</si>
  <si>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</si>
  <si>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</si>
  <si>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</si>
  <si>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</si>
  <si>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</si>
  <si>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</si>
  <si>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</si>
  <si>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</si>
  <si>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</si>
  <si>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</si>
  <si>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</si>
  <si>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</si>
  <si>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</si>
  <si>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</si>
  <si>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</si>
  <si>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</si>
  <si>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</si>
  <si>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</si>
  <si>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</si>
  <si>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</si>
  <si>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</si>
  <si>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</si>
  <si>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</si>
  <si>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</si>
  <si>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</si>
  <si>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</si>
  <si>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</si>
  <si>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</si>
  <si>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</si>
  <si>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</si>
  <si>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</si>
  <si>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</si>
  <si>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</si>
  <si>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</si>
  <si>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</si>
  <si>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</si>
  <si>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</si>
  <si>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</si>
  <si>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</si>
  <si>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</si>
  <si>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</si>
  <si>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</si>
  <si>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</si>
  <si>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</si>
  <si>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</si>
  <si>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</si>
  <si>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</si>
  <si>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</si>
  <si>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</si>
  <si>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</si>
  <si>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</si>
  <si>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</si>
  <si>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</si>
  <si>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</si>
  <si>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</si>
  <si>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</si>
  <si>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</si>
  <si>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</si>
  <si>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</si>
  <si>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</si>
  <si>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</si>
  <si>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</si>
  <si>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</si>
  <si>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</si>
  <si>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</si>
  <si>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</si>
  <si>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</si>
  <si>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</si>
  <si>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</si>
  <si>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</si>
  <si>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</si>
  <si>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</si>
  <si>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</si>
  <si>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</si>
  <si>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</si>
  <si>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</si>
  <si>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</si>
  <si>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</si>
  <si>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</si>
  <si>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</si>
  <si>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</si>
  <si>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</si>
  <si>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</si>
  <si>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</si>
  <si>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</si>
  <si>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</si>
  <si>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</si>
  <si>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</si>
  <si>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</si>
  <si>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</si>
  <si>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</si>
  <si>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</si>
  <si>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</si>
  <si>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</si>
  <si>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</si>
  <si>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</si>
  <si>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</si>
  <si>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</si>
  <si>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</si>
  <si>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</si>
  <si>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</si>
  <si>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</si>
  <si>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</si>
  <si>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</si>
  <si>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</si>
  <si>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</si>
  <si>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</si>
  <si>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</si>
  <si>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</si>
  <si>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</si>
  <si>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</si>
  <si>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</si>
  <si>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</si>
  <si>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</si>
  <si>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</si>
  <si>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</si>
  <si>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</si>
  <si>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</si>
  <si>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</si>
  <si>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</si>
  <si>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</si>
  <si>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</si>
  <si>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</si>
  <si>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</si>
  <si>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</si>
  <si>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</si>
  <si>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</si>
  <si>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</si>
  <si>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</si>
  <si>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</si>
  <si>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</si>
  <si>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</si>
  <si>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</si>
  <si>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</si>
  <si>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</si>
  <si>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</si>
  <si>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</si>
  <si>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</si>
  <si>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</si>
  <si>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</si>
  <si>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</si>
  <si>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</si>
  <si>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</si>
  <si>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</si>
  <si>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</si>
  <si>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</si>
  <si>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</si>
  <si>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</si>
  <si>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</si>
  <si>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</si>
  <si>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</si>
  <si>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</si>
  <si>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</si>
  <si>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</si>
  <si>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</si>
  <si>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</si>
  <si>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</si>
  <si>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</si>
  <si>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</si>
  <si>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</si>
  <si>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</si>
  <si>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</si>
  <si>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</si>
  <si>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</si>
  <si>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</si>
  <si>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</si>
  <si>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</si>
  <si>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</si>
  <si>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</si>
  <si>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</si>
  <si>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</si>
  <si>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</si>
  <si>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</si>
  <si>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</si>
  <si>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</si>
  <si>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</si>
  <si>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</si>
  <si>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</si>
  <si>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</si>
  <si>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</si>
  <si>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</si>
  <si>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</si>
  <si>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</si>
  <si>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</si>
  <si>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</si>
  <si>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</si>
  <si>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</si>
  <si>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</si>
  <si>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</si>
  <si>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</si>
  <si>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</si>
  <si>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</si>
  <si>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</si>
  <si>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</si>
  <si>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</si>
  <si>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</si>
  <si>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</si>
  <si>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</si>
  <si>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</si>
  <si>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</si>
  <si>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</si>
  <si>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</si>
  <si>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</si>
  <si>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</si>
  <si>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</si>
  <si>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</si>
  <si>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</si>
  <si>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</si>
  <si>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</si>
  <si>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</si>
  <si>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</si>
  <si>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</si>
  <si>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</si>
  <si>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</si>
  <si>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</si>
  <si>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</si>
  <si>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</si>
  <si>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</si>
  <si>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</si>
  <si>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</si>
  <si>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</si>
  <si>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</si>
  <si>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</si>
  <si>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</si>
  <si>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</si>
  <si>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</si>
  <si>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</si>
  <si>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</si>
  <si>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</si>
  <si>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</si>
  <si>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</si>
  <si>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</si>
  <si>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</si>
  <si>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</si>
  <si>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</si>
  <si>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</si>
  <si>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</si>
  <si>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</si>
  <si>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</si>
  <si>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</si>
  <si>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</si>
  <si>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</si>
  <si>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</si>
  <si>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</si>
  <si>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</si>
  <si>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</si>
  <si>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</si>
  <si>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</si>
  <si>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</si>
  <si>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</si>
  <si>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</si>
  <si>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</si>
  <si>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</si>
  <si>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</si>
  <si>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</si>
  <si>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</si>
  <si>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</si>
  <si>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</si>
  <si>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</si>
  <si>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</si>
  <si>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</si>
  <si>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</si>
  <si>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</si>
  <si>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</si>
  <si>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</si>
  <si>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</si>
  <si>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</si>
  <si>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</si>
  <si>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</si>
  <si>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</si>
  <si>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</si>
  <si>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</si>
  <si>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</si>
  <si>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</si>
  <si>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</si>
  <si>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</si>
  <si>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</si>
  <si>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</si>
  <si>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</si>
  <si>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</si>
  <si>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</si>
  <si>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</si>
  <si>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</si>
  <si>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</si>
  <si>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</si>
  <si>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</si>
  <si>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</si>
  <si>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</si>
  <si>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</si>
  <si>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</si>
  <si>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</si>
  <si>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</si>
  <si>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</si>
  <si>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</si>
  <si>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</si>
  <si>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</si>
  <si>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</si>
  <si>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</si>
  <si>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</si>
  <si>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</si>
  <si>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</si>
  <si>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</si>
  <si>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</si>
  <si>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</si>
  <si>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</si>
  <si>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</si>
  <si>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</si>
  <si>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</si>
  <si>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</si>
  <si>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</si>
  <si>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</si>
  <si>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</si>
  <si>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</si>
  <si>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</si>
  <si>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</si>
  <si>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</si>
  <si>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</si>
  <si>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</si>
  <si>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</si>
  <si>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</si>
  <si>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</si>
  <si>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</si>
  <si>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</si>
  <si>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</si>
  <si>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</si>
  <si>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</si>
  <si>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</si>
  <si>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</si>
  <si>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</si>
  <si>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</si>
  <si>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</si>
  <si>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</si>
  <si>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</si>
  <si>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</si>
  <si>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</si>
  <si>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</si>
  <si>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</si>
  <si>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</si>
  <si>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</si>
  <si>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</si>
  <si>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</si>
  <si>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</si>
  <si>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</si>
  <si>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</si>
  <si>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</si>
  <si>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</si>
  <si>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</si>
  <si>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</si>
  <si>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</si>
  <si>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</si>
  <si>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</si>
  <si>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</si>
  <si>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</si>
  <si>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</si>
  <si>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</si>
  <si>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</si>
  <si>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</si>
  <si>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</si>
  <si>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</si>
  <si>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</si>
  <si>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</si>
  <si>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</si>
  <si>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</si>
  <si>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</si>
  <si>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</si>
  <si>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</si>
  <si>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</si>
  <si>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</si>
  <si>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</si>
  <si>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</si>
  <si>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</si>
  <si>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</si>
  <si>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</si>
  <si>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</si>
  <si>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</si>
  <si>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</si>
  <si>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</si>
  <si>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</si>
  <si>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</si>
  <si>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</si>
  <si>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</si>
  <si>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</si>
  <si>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</si>
  <si>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</si>
  <si>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</si>
  <si>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</si>
  <si>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</si>
  <si>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</si>
  <si>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</si>
  <si>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</si>
  <si>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</si>
  <si>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</si>
  <si>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</si>
  <si>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</si>
  <si>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</si>
  <si>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</si>
  <si>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</si>
  <si>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</si>
  <si>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</si>
  <si>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</si>
  <si>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</si>
  <si>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</si>
  <si>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</si>
  <si>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</si>
  <si>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</si>
  <si>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</si>
  <si>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</si>
  <si>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</si>
  <si>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</si>
  <si>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</si>
  <si>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</si>
  <si>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</si>
  <si>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</si>
  <si>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</si>
  <si>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</si>
  <si>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</si>
  <si>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</si>
  <si>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</si>
  <si>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</si>
  <si>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</si>
  <si>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</si>
  <si>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</si>
  <si>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</si>
  <si>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</si>
  <si>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</si>
  <si>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</si>
  <si>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</si>
  <si>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</si>
  <si>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</si>
  <si>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</si>
  <si>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</si>
  <si>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</si>
  <si>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</si>
  <si>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</si>
  <si>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</si>
  <si>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</si>
  <si>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</si>
  <si>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</si>
  <si>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</si>
  <si>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</si>
  <si>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</si>
  <si>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</si>
  <si>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</si>
  <si>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</si>
  <si>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</si>
  <si>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</si>
  <si>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</si>
  <si>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</si>
  <si>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</si>
  <si>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</si>
  <si>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</si>
  <si>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</si>
  <si>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</si>
  <si>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</si>
  <si>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</si>
  <si>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</si>
  <si>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</si>
  <si>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</si>
  <si>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</si>
  <si>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</si>
  <si>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</si>
  <si>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</si>
  <si>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</si>
  <si>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</si>
  <si>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</si>
  <si>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</si>
  <si>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</si>
  <si>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</si>
  <si>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</si>
  <si>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</si>
  <si>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</si>
  <si>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</si>
  <si>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</si>
  <si>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</si>
  <si>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</si>
  <si>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</si>
  <si>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</si>
  <si>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</si>
  <si>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</si>
  <si>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</si>
  <si>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</si>
  <si>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</si>
  <si>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</si>
  <si>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</si>
  <si>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</si>
  <si>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</si>
  <si>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</si>
  <si>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</si>
  <si>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</si>
  <si>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</si>
  <si>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</si>
  <si>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</si>
  <si>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</si>
  <si>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</si>
  <si>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</si>
  <si>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</si>
  <si>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</si>
  <si>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</si>
  <si>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</si>
  <si>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</si>
  <si>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</si>
  <si>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</si>
  <si>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</si>
  <si>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</si>
  <si>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</si>
  <si>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</si>
  <si>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</si>
  <si>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</si>
  <si>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</si>
  <si>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</si>
  <si>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</si>
  <si>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</si>
  <si>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</si>
  <si>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</si>
  <si>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</si>
  <si>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</si>
  <si>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</si>
  <si>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</si>
  <si>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</si>
  <si>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</si>
  <si>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</si>
  <si>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</si>
  <si>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</si>
  <si>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</si>
  <si>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</si>
  <si>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</si>
  <si>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</si>
  <si>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</si>
  <si>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</si>
  <si>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</si>
  <si>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</si>
  <si>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</si>
  <si>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</si>
  <si>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</si>
  <si>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</si>
  <si>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</si>
  <si>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</si>
  <si>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</si>
  <si>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</si>
  <si>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</si>
  <si>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</si>
  <si>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</si>
  <si>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</si>
  <si>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</si>
  <si>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</si>
  <si>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</si>
  <si>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</si>
  <si>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</si>
  <si>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</si>
  <si>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</si>
  <si>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</si>
  <si>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</si>
  <si>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</si>
  <si>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</si>
  <si>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</si>
  <si>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</si>
  <si>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</si>
  <si>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</si>
  <si>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</si>
  <si>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</si>
  <si>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</si>
  <si>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</si>
  <si>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</si>
  <si>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</si>
  <si>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</si>
  <si>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</si>
  <si>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</si>
  <si>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</si>
  <si>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</si>
  <si>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</si>
  <si>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</si>
  <si>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</si>
  <si>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</si>
  <si>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</si>
  <si>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</si>
  <si>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</si>
  <si>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</si>
  <si>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</si>
  <si>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</si>
  <si>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</si>
  <si>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</si>
  <si>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</si>
  <si>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</si>
  <si>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</si>
  <si>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</si>
  <si>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</si>
  <si>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</si>
  <si>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</si>
  <si>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</si>
  <si>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</si>
  <si>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</si>
  <si>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</si>
  <si>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</si>
  <si>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</si>
  <si>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</si>
  <si>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</si>
  <si>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</si>
  <si>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</si>
  <si>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</si>
  <si>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</si>
  <si>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</si>
  <si>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</si>
  <si>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</si>
  <si>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</si>
  <si>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</si>
  <si>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</si>
  <si>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</si>
  <si>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</si>
  <si>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</si>
  <si>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</si>
  <si>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</si>
  <si>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</si>
  <si>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</si>
  <si>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</si>
  <si>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</si>
  <si>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</si>
  <si>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</si>
  <si>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</si>
  <si>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</si>
  <si>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</si>
  <si>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</si>
  <si>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</si>
  <si>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</si>
  <si>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</si>
  <si>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</si>
  <si>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</si>
  <si>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</si>
  <si>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</si>
  <si>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</si>
  <si>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</si>
  <si>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</si>
  <si>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</si>
  <si>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</si>
  <si>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</si>
  <si>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</si>
  <si>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</si>
  <si>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</si>
  <si>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</si>
  <si>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</si>
  <si>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</si>
  <si>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</si>
  <si>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</si>
  <si>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</si>
  <si>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</si>
  <si>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</si>
  <si>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</si>
  <si>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</si>
  <si>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</si>
  <si>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</si>
  <si>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</si>
  <si>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</si>
  <si>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</si>
  <si>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</si>
  <si>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</si>
  <si>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</si>
  <si>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</si>
  <si>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</si>
  <si>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</si>
  <si>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</si>
  <si>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</si>
  <si>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</si>
  <si>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</si>
  <si>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</si>
  <si>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</si>
  <si>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</si>
  <si>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</si>
  <si>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</si>
  <si>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</si>
  <si>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</si>
  <si>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</si>
  <si>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</si>
  <si>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</si>
  <si>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</si>
  <si>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</si>
  <si>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</si>
  <si>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</si>
  <si>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</si>
  <si>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</si>
  <si>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</si>
  <si>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</si>
  <si>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</si>
  <si>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</si>
  <si>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</si>
  <si>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</si>
  <si>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</si>
  <si>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</si>
  <si>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</si>
  <si>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</si>
  <si>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</si>
  <si>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</si>
  <si>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</si>
  <si>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</si>
  <si>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</si>
  <si>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</si>
  <si>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</si>
  <si>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</si>
  <si>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</si>
  <si>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</si>
  <si>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</si>
  <si>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</si>
  <si>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</si>
  <si>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</si>
  <si>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</si>
  <si>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</si>
  <si>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</si>
  <si>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</si>
  <si>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</si>
  <si>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</si>
  <si>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</si>
  <si>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</si>
  <si>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</si>
  <si>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</si>
  <si>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</si>
  <si>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</si>
  <si>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</si>
  <si>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</si>
  <si>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</si>
  <si>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</si>
  <si>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</si>
  <si>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</si>
  <si>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</si>
  <si>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</si>
  <si>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</si>
  <si>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</si>
  <si>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</si>
  <si>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</si>
  <si>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</si>
  <si>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</si>
  <si>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</si>
  <si>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</si>
  <si>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</si>
  <si>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</si>
  <si>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</si>
  <si>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</si>
  <si>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</si>
  <si>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</si>
  <si>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</si>
  <si>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</si>
  <si>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</si>
  <si>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</si>
  <si>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</si>
  <si>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</si>
  <si>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</si>
  <si>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</si>
  <si>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</si>
  <si>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</si>
  <si>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</si>
  <si>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</si>
  <si>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</si>
  <si>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</si>
  <si>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</si>
  <si>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</si>
  <si>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</si>
  <si>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</si>
  <si>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</si>
  <si>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</si>
  <si>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</si>
  <si>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</si>
  <si>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</si>
  <si>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</si>
  <si>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</si>
  <si>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</si>
  <si>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</si>
  <si>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</si>
  <si>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</si>
  <si>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</si>
  <si>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</si>
  <si>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</si>
  <si>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</si>
  <si>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</si>
  <si>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</si>
  <si>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</si>
  <si>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</si>
  <si>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</si>
  <si>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</si>
  <si>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</si>
  <si>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</si>
  <si>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</si>
  <si>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</si>
  <si>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</si>
  <si>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</si>
  <si>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</si>
  <si>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</si>
  <si>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</si>
  <si>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</si>
  <si>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</si>
  <si>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</si>
  <si>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</si>
  <si>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</si>
  <si>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</si>
  <si>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</si>
  <si>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</si>
  <si>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</si>
  <si>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</si>
  <si>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</si>
  <si>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</si>
  <si>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</si>
  <si>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</si>
  <si>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</si>
  <si>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</si>
  <si>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</si>
  <si>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</si>
  <si>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</si>
  <si>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</si>
  <si>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</si>
  <si>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</si>
  <si>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</si>
  <si>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</si>
  <si>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</si>
  <si>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</si>
  <si>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</si>
  <si>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</si>
  <si>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</si>
  <si>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</si>
  <si>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</si>
  <si>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</si>
  <si>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</si>
  <si>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</si>
  <si>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</si>
  <si>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</si>
  <si>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</si>
  <si>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</si>
  <si>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</si>
  <si>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</si>
  <si>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</si>
  <si>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</si>
  <si>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</si>
  <si>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</si>
  <si>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</si>
  <si>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</si>
  <si>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</si>
  <si>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</si>
  <si>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</si>
  <si>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</si>
  <si>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</si>
  <si>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</si>
  <si>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</si>
  <si>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</si>
  <si>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</si>
  <si>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</si>
  <si>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</si>
  <si>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</si>
  <si>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</si>
  <si>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</si>
  <si>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</si>
  <si>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</si>
  <si>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</si>
  <si>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</si>
  <si>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</si>
  <si>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</si>
  <si>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</si>
  <si>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</si>
  <si>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</si>
  <si>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</si>
  <si>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</si>
  <si>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</si>
  <si>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</si>
  <si>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</si>
  <si>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</si>
  <si>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</si>
  <si>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</si>
  <si>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</si>
  <si>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</si>
  <si>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</si>
  <si>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</si>
  <si>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</si>
  <si>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</si>
  <si>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</si>
  <si>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</si>
  <si>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</si>
  <si>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</si>
  <si>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</si>
  <si>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</si>
  <si>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</si>
  <si>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</si>
  <si>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</si>
  <si>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</si>
  <si>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</si>
  <si>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</si>
  <si>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</si>
  <si>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</si>
  <si>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</si>
  <si>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</si>
  <si>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</si>
  <si>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</si>
  <si>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</si>
  <si>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</si>
  <si>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</si>
  <si>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</si>
  <si>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</si>
  <si>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</si>
  <si>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</si>
  <si>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</si>
  <si>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</si>
  <si>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</si>
  <si>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</si>
  <si>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</si>
  <si>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</si>
  <si>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</si>
  <si>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</si>
  <si>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</si>
  <si>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</si>
  <si>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</si>
  <si>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</si>
  <si>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</si>
  <si>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</si>
  <si>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</si>
  <si>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</si>
  <si>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</si>
  <si>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</si>
  <si>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</si>
  <si>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</si>
  <si>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</si>
  <si>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</si>
  <si>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</si>
  <si>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</si>
  <si>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</si>
  <si>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</si>
  <si>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</si>
  <si>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</si>
  <si>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</si>
  <si>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</si>
  <si>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</si>
  <si>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</si>
  <si>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</si>
  <si>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</si>
  <si>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</si>
  <si>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</si>
  <si>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</si>
  <si>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</si>
  <si>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</si>
  <si>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</si>
  <si>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</si>
  <si>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</si>
  <si>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</si>
  <si>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</si>
  <si>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</si>
  <si>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</si>
  <si>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</si>
  <si>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</si>
  <si>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</si>
  <si>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</si>
  <si>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</si>
  <si>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</si>
  <si>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</si>
  <si>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</si>
  <si>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</si>
  <si>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</si>
  <si>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</si>
  <si>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</si>
  <si>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</si>
  <si>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</si>
  <si>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</si>
  <si>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</si>
  <si>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</si>
  <si>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</si>
  <si>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</si>
  <si>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</si>
  <si>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</si>
  <si>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</si>
  <si>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</si>
  <si>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</si>
  <si>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</si>
  <si>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</si>
  <si>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</si>
  <si>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</si>
  <si>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</si>
  <si>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</si>
  <si>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</si>
  <si>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</si>
  <si>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</si>
  <si>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</si>
  <si>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</si>
  <si>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</si>
  <si>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</si>
  <si>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</si>
  <si>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</si>
  <si>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</si>
  <si>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</si>
  <si>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</si>
  <si>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</si>
  <si>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</si>
  <si>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</si>
  <si>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</si>
  <si>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</si>
  <si>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</si>
  <si>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</si>
  <si>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</si>
  <si>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</si>
  <si>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</si>
  <si>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</si>
  <si>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</si>
  <si>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</si>
  <si>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</si>
  <si>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</si>
  <si>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</si>
  <si>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</si>
  <si>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</si>
  <si>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</si>
  <si>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</si>
  <si>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</si>
  <si>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</si>
  <si>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</si>
  <si>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</si>
  <si>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</si>
  <si>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</si>
  <si>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</si>
  <si>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</si>
  <si>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</si>
  <si>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</si>
  <si>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</si>
  <si>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</si>
  <si>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</si>
  <si>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</si>
  <si>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</si>
  <si>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</si>
  <si>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</si>
  <si>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</si>
  <si>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</si>
  <si>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</si>
  <si>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</si>
  <si>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</si>
  <si>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</si>
  <si>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</si>
  <si>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</si>
  <si>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</si>
  <si>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</si>
  <si>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</si>
  <si>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</si>
  <si>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</si>
  <si>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</si>
  <si>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</si>
  <si>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</si>
  <si>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</si>
  <si>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</si>
  <si>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</si>
  <si>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</si>
  <si>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</si>
  <si>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</si>
  <si>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</si>
  <si>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</si>
  <si>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</si>
  <si>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</si>
  <si>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</si>
  <si>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</si>
  <si>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</si>
  <si>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</si>
  <si>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</si>
  <si>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</si>
  <si>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</si>
  <si>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</si>
  <si>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</si>
  <si>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</si>
  <si>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</si>
  <si>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</si>
  <si>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</si>
  <si>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</si>
  <si>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</si>
  <si>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</si>
  <si>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</si>
  <si>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</si>
  <si>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</si>
  <si>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</si>
  <si>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</si>
  <si>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</si>
  <si>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</si>
  <si>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</si>
  <si>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</si>
  <si>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</si>
  <si>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</si>
  <si>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</si>
  <si>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</si>
  <si>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</si>
  <si>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</si>
  <si>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</si>
  <si>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</si>
  <si>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</si>
  <si>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</si>
  <si>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</si>
  <si>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</si>
  <si>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</si>
  <si>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</si>
  <si>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</si>
  <si>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</si>
  <si>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</si>
  <si>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</si>
  <si>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</si>
  <si>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</si>
  <si>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</si>
  <si>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</si>
  <si>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</si>
  <si>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</si>
  <si>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</si>
  <si>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</si>
  <si>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</si>
  <si>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</si>
  <si>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</si>
  <si>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</si>
  <si>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</si>
  <si>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</si>
  <si>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</si>
  <si>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</si>
  <si>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</si>
  <si>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</si>
  <si>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</si>
  <si>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</si>
  <si>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</si>
  <si>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</si>
  <si>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</si>
  <si>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</si>
  <si>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</si>
  <si>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</si>
  <si>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</si>
  <si>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</si>
  <si>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</si>
  <si>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</si>
  <si>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</si>
  <si>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</si>
  <si>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</si>
  <si>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</si>
  <si>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</si>
  <si>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</si>
  <si>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</si>
  <si>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</si>
  <si>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</si>
  <si>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</si>
  <si>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</si>
  <si>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</si>
  <si>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</si>
  <si>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</si>
  <si>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</si>
  <si>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</si>
  <si>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</si>
  <si>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</si>
  <si>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</si>
  <si>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</si>
  <si>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</si>
  <si>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</si>
  <si>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</si>
  <si>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</si>
  <si>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</si>
  <si>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</si>
  <si>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</si>
  <si>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</si>
  <si>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</si>
  <si>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</si>
  <si>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</si>
  <si>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</si>
  <si>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</si>
  <si>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</si>
  <si>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</si>
  <si>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</si>
  <si>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</si>
  <si>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</si>
  <si>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</si>
  <si>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</si>
  <si>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</si>
  <si>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</si>
  <si>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</si>
  <si>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</si>
  <si>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</si>
  <si>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</si>
  <si>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</si>
  <si>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</si>
  <si>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</si>
  <si>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</si>
  <si>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</si>
  <si>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</si>
  <si>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</si>
  <si>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</si>
  <si>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</si>
  <si>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</si>
  <si>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</si>
  <si>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</si>
  <si>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</si>
  <si>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</si>
  <si>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</si>
  <si>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</si>
  <si>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</si>
  <si>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</si>
  <si>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</si>
  <si>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</si>
  <si>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</si>
  <si>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</si>
  <si>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</si>
  <si>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</si>
  <si>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</si>
  <si>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</si>
  <si>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</si>
  <si>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</si>
  <si>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</si>
  <si>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</si>
  <si>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</si>
  <si>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</si>
  <si>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</si>
  <si>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</si>
  <si>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</si>
  <si>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</si>
  <si>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</si>
  <si>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</si>
  <si>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</si>
  <si>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</si>
  <si>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</si>
  <si>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</si>
  <si>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</si>
  <si>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</si>
  <si>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</si>
  <si>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</si>
  <si>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</si>
  <si>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</si>
  <si>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</si>
  <si>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</si>
  <si>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</si>
  <si>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</si>
  <si>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</si>
  <si>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</si>
  <si>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</si>
  <si>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</si>
  <si>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</si>
  <si>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</si>
  <si>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</si>
  <si>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</si>
  <si>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</si>
  <si>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</si>
  <si>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</si>
  <si>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</si>
  <si>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</si>
  <si>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</si>
  <si>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</si>
  <si>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</si>
  <si>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</si>
  <si>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</si>
  <si>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</si>
  <si>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</si>
  <si>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</si>
  <si>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</si>
  <si>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</si>
  <si>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</si>
  <si>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</si>
  <si>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</si>
  <si>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</si>
  <si>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</si>
  <si>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</si>
  <si>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</si>
  <si>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</si>
  <si>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</si>
  <si>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</si>
  <si>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</si>
  <si>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</si>
  <si>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</si>
  <si>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</si>
  <si>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</si>
  <si>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</si>
  <si>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</si>
  <si>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</si>
  <si>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</si>
  <si>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</si>
  <si>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</si>
  <si>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</si>
  <si>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</si>
  <si>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</si>
  <si>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</si>
  <si>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</si>
  <si>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</si>
  <si>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</si>
  <si>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</si>
  <si>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</si>
  <si>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</si>
  <si>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</si>
  <si>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</si>
  <si>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</si>
  <si>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</si>
  <si>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</si>
  <si>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</si>
  <si>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</si>
  <si>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</si>
  <si>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</si>
  <si>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</si>
  <si>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</si>
  <si>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</si>
  <si>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</si>
  <si>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</si>
  <si>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</si>
  <si>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</si>
  <si>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</si>
  <si>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</si>
  <si>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</si>
  <si>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</si>
  <si>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</si>
  <si>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</si>
  <si>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</si>
  <si>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</si>
  <si>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</si>
  <si>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</si>
  <si>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</si>
  <si>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</si>
  <si>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</si>
  <si>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</si>
  <si>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</si>
  <si>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</si>
  <si>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</si>
  <si>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</si>
  <si>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</si>
  <si>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</si>
  <si>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</si>
  <si>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</si>
  <si>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</si>
  <si>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</si>
  <si>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</si>
  <si>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</si>
  <si>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</si>
  <si>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</si>
  <si>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</si>
  <si>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</si>
  <si>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</si>
  <si>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</si>
  <si>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</si>
  <si>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</si>
  <si>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</si>
  <si>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</si>
  <si>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</si>
  <si>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</si>
  <si>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</si>
  <si>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</si>
  <si>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</si>
  <si>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</si>
  <si>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</si>
  <si>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</si>
  <si>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</si>
  <si>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</si>
  <si>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</si>
  <si>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</si>
  <si>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</si>
  <si>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</si>
  <si>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</si>
  <si>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</si>
  <si>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</si>
  <si>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</si>
  <si>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</si>
  <si>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</si>
  <si>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</si>
  <si>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</si>
  <si>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</si>
  <si>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</si>
  <si>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</si>
  <si>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</si>
  <si>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</si>
  <si>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</si>
  <si>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</si>
  <si>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</si>
  <si>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</si>
  <si>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</si>
  <si>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</si>
  <si>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</si>
  <si>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</si>
  <si>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</si>
  <si>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</si>
  <si>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</si>
  <si>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</si>
  <si>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</si>
  <si>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</si>
  <si>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</si>
  <si>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</si>
  <si>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</si>
  <si>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</si>
  <si>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</si>
  <si>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</si>
  <si>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</si>
  <si>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</si>
  <si>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</si>
  <si>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</si>
  <si>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</si>
  <si>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</si>
  <si>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</si>
  <si>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</si>
  <si>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</si>
  <si>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</si>
  <si>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</si>
  <si>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</si>
  <si>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</si>
  <si>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</si>
  <si>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</si>
  <si>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</si>
  <si>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</si>
  <si>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</si>
  <si>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</si>
  <si>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</si>
  <si>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</si>
  <si>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</si>
  <si>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</si>
  <si>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</si>
  <si>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</si>
  <si>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</si>
  <si>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</si>
  <si>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</si>
  <si>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</si>
  <si>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</si>
  <si>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</si>
  <si>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</si>
  <si>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</si>
  <si>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</si>
  <si>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</si>
  <si>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</si>
  <si>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</si>
  <si>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</si>
  <si>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</si>
  <si>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</si>
  <si>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</si>
  <si>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</si>
  <si>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</si>
  <si>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</si>
  <si>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</si>
  <si>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</si>
  <si>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</si>
  <si>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</si>
  <si>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</si>
  <si>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</si>
  <si>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</si>
  <si>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</si>
  <si>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</si>
  <si>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</si>
  <si>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</si>
  <si>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</si>
  <si>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</si>
  <si>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</si>
  <si>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</si>
  <si>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</si>
  <si>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</si>
  <si>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</si>
  <si>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</si>
  <si>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</si>
  <si>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</si>
  <si>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</si>
  <si>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</si>
  <si>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</si>
  <si>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</si>
  <si>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</si>
  <si>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</si>
  <si>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</si>
  <si>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</si>
  <si>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</si>
  <si>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</si>
  <si>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</si>
  <si>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</si>
  <si>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</si>
  <si>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</si>
  <si>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</si>
  <si>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</si>
  <si>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</si>
  <si>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</si>
  <si>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</si>
  <si>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</si>
  <si>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</si>
  <si>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</si>
  <si>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</si>
  <si>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</si>
  <si>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</si>
  <si>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</si>
  <si>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</si>
  <si>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</si>
  <si>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</si>
  <si>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</si>
  <si>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</si>
  <si>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</si>
  <si>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</si>
  <si>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</si>
  <si>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</si>
  <si>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</si>
  <si>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</si>
  <si>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</si>
  <si>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</si>
  <si>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</si>
  <si>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</si>
  <si>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</si>
  <si>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</si>
  <si>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</si>
  <si>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</si>
  <si>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</si>
  <si>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</si>
  <si>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</si>
  <si>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</si>
  <si>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</si>
  <si>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</si>
  <si>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</si>
  <si>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</si>
  <si>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</si>
  <si>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</si>
  <si>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</si>
  <si>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</si>
  <si>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</si>
  <si>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</si>
  <si>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</si>
  <si>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</si>
  <si>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</si>
  <si>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</si>
  <si>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</si>
  <si>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</si>
  <si>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</si>
  <si>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</si>
  <si>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</si>
  <si>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</si>
  <si>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</si>
  <si>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</si>
  <si>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</si>
  <si>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</si>
  <si>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</si>
  <si>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</si>
  <si>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</si>
  <si>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</si>
  <si>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</si>
  <si>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</si>
  <si>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</si>
  <si>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</si>
  <si>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</si>
  <si>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</si>
  <si>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</si>
  <si>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</si>
  <si>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</si>
  <si>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</si>
  <si>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</si>
  <si>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</si>
  <si>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</si>
  <si>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</si>
  <si>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</si>
  <si>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</si>
  <si>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</si>
  <si>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</si>
  <si>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</si>
  <si>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</si>
  <si>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</si>
  <si>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</si>
  <si>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</si>
  <si>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</si>
  <si>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</si>
  <si>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</si>
  <si>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</si>
  <si>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</si>
  <si>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</si>
  <si>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</si>
  <si>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</si>
  <si>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</si>
  <si>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</si>
  <si>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</si>
  <si>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</si>
  <si>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</si>
  <si>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</si>
  <si>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</si>
  <si>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</si>
  <si>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</si>
  <si>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</si>
  <si>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</si>
  <si>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</si>
  <si>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</si>
  <si>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</si>
  <si>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</si>
  <si>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</si>
  <si>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</si>
  <si>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</si>
  <si>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</si>
  <si>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</si>
  <si>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</si>
  <si>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</si>
  <si>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</si>
  <si>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</si>
  <si>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</si>
  <si>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</si>
  <si>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</si>
  <si>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</si>
  <si>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</si>
  <si>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</si>
  <si>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</si>
  <si>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</si>
  <si>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</si>
  <si>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</si>
  <si>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</si>
  <si>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</si>
  <si>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</si>
  <si>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</si>
  <si>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</si>
  <si>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</si>
  <si>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</si>
  <si>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</si>
  <si>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</si>
  <si>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</si>
  <si>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</si>
  <si>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</si>
  <si>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</si>
  <si>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</si>
  <si>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</si>
  <si>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</si>
  <si>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</si>
  <si>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</si>
  <si>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</si>
  <si>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</si>
  <si>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</si>
  <si>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</si>
  <si>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</si>
  <si>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</si>
  <si>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</si>
  <si>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</si>
  <si>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</si>
  <si>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</si>
  <si>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</si>
  <si>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</si>
  <si>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</si>
  <si>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</si>
  <si>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</si>
  <si>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</si>
  <si>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</si>
  <si>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</si>
  <si>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</si>
  <si>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</si>
  <si>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</si>
  <si>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</si>
  <si>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</si>
  <si>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</si>
  <si>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</si>
  <si>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</si>
  <si>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</si>
  <si>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</si>
  <si>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</si>
  <si>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</si>
  <si>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</si>
  <si>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</si>
  <si>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</si>
  <si>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</si>
  <si>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</si>
  <si>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</si>
  <si>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</si>
  <si>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</si>
  <si>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</si>
  <si>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</si>
  <si>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</si>
  <si>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</si>
  <si>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</si>
  <si>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</si>
  <si>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</si>
  <si>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</si>
  <si>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</si>
  <si>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</si>
  <si>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</si>
  <si>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</si>
  <si>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</si>
  <si>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</si>
  <si>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</si>
  <si>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</si>
  <si>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</si>
  <si>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</si>
  <si>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</si>
  <si>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</si>
  <si>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</si>
  <si>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</si>
  <si>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</si>
  <si>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</si>
  <si>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</si>
  <si>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</si>
  <si>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</si>
  <si>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</si>
  <si>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</si>
  <si>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</si>
  <si>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</si>
  <si>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</si>
  <si>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</si>
  <si>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</si>
  <si>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</si>
  <si>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</si>
  <si>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</si>
  <si>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</si>
  <si>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</si>
  <si>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</si>
  <si>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</si>
  <si>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</si>
  <si>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</si>
  <si>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</si>
  <si>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</si>
  <si>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</si>
  <si>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</si>
  <si>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</si>
  <si>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</si>
  <si>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</si>
  <si>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</si>
  <si>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</si>
  <si>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</si>
  <si>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</si>
  <si>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</si>
  <si>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</si>
  <si>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</si>
  <si>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</si>
  <si>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</si>
  <si>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</si>
  <si>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</si>
  <si>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</si>
  <si>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</si>
  <si>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</si>
  <si>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</si>
  <si>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</si>
  <si>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</si>
  <si>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</si>
  <si>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</si>
  <si>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</si>
  <si>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</si>
  <si>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</si>
  <si>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</si>
  <si>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</si>
  <si>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</si>
  <si>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</si>
  <si>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</si>
  <si>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</si>
  <si>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</si>
  <si>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</si>
  <si>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</si>
  <si>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</si>
  <si>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</si>
  <si>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</si>
  <si>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</si>
  <si>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</si>
  <si>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</si>
  <si>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</si>
  <si>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</si>
  <si>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</si>
  <si>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</si>
  <si>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</si>
  <si>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</si>
  <si>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</si>
  <si>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</si>
  <si>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</si>
  <si>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</si>
  <si>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</si>
  <si>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</si>
  <si>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</si>
  <si>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</si>
  <si>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</si>
  <si>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</si>
  <si>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</si>
  <si>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</si>
  <si>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</si>
  <si>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</si>
  <si>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</si>
  <si>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</si>
  <si>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</si>
  <si>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</si>
  <si>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</si>
  <si>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</si>
  <si>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</si>
  <si>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</si>
  <si>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</si>
  <si>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</si>
  <si>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</si>
  <si>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</si>
  <si>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</si>
  <si>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</si>
  <si>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</si>
  <si>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</si>
  <si>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</si>
  <si>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</si>
  <si>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</si>
  <si>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</si>
  <si>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</si>
  <si>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</si>
  <si>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</si>
  <si>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</si>
  <si>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</si>
  <si>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</si>
  <si>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</si>
  <si>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</si>
  <si>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</si>
  <si>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</si>
  <si>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</si>
  <si>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</si>
  <si>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</si>
  <si>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</si>
  <si>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</si>
  <si>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</si>
  <si>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</si>
  <si>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</si>
  <si>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</si>
  <si>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</si>
  <si>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</si>
  <si>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</si>
  <si>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</si>
  <si>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</si>
  <si>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</si>
  <si>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</si>
  <si>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</si>
  <si>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</si>
  <si>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</si>
  <si>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</si>
  <si>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</si>
  <si>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</si>
  <si>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</si>
  <si>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</si>
  <si>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</si>
  <si>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</si>
  <si>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</si>
  <si>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</si>
  <si>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</si>
  <si>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</si>
  <si>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</si>
  <si>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</si>
  <si>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</si>
  <si>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</si>
  <si>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</si>
  <si>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</si>
  <si>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</si>
  <si>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</si>
  <si>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</si>
  <si>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</si>
  <si>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</si>
  <si>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</si>
  <si>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</si>
  <si>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</si>
  <si>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</si>
  <si>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</si>
  <si>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</si>
  <si>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</si>
  <si>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</si>
  <si>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</si>
  <si>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</si>
  <si>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</si>
  <si>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</si>
  <si>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</si>
  <si>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</si>
  <si>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</si>
  <si>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</si>
  <si>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</si>
  <si>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</si>
  <si>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</si>
  <si>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</si>
  <si>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</si>
  <si>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</si>
  <si>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</si>
  <si>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</si>
  <si>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</si>
  <si>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</si>
  <si>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</si>
  <si>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</si>
  <si>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</si>
  <si>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</si>
  <si>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</si>
  <si>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</si>
  <si>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</si>
  <si>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</si>
  <si>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</si>
  <si>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</si>
  <si>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</si>
  <si>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</si>
  <si>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</si>
  <si>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</si>
  <si>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</si>
  <si>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</si>
  <si>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</si>
  <si>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</si>
  <si>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</si>
  <si>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</si>
  <si>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</si>
  <si>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</si>
  <si>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</si>
  <si>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</si>
  <si>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</si>
  <si>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</si>
  <si>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</si>
  <si>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</si>
  <si>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</si>
  <si>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</si>
  <si>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</si>
  <si>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</si>
  <si>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</si>
  <si>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</si>
  <si>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</si>
  <si>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</si>
  <si>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</si>
  <si>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</si>
  <si>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</si>
  <si>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</si>
  <si>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</si>
  <si>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</si>
  <si>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</si>
  <si>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</si>
  <si>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</si>
  <si>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</si>
  <si>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</si>
  <si>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</si>
  <si>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</si>
  <si>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</si>
  <si>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</si>
  <si>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</si>
  <si>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</si>
  <si>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</si>
  <si>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</si>
  <si>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</si>
  <si>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</si>
  <si>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</si>
  <si>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</si>
  <si>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</si>
  <si>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</si>
  <si>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</si>
  <si>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</si>
  <si>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</si>
  <si>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</si>
  <si>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</si>
  <si>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</si>
  <si>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</si>
  <si>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</si>
  <si>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</si>
  <si>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</si>
  <si>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</si>
  <si>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</si>
  <si>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</si>
  <si>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</si>
  <si>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</si>
  <si>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</si>
  <si>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</si>
  <si>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</si>
  <si>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</si>
  <si>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</si>
  <si>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</si>
  <si>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</si>
  <si>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</si>
  <si>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</si>
  <si>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</si>
  <si>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</si>
  <si>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</si>
  <si>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</si>
  <si>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</si>
  <si>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</si>
  <si>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</si>
  <si>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</si>
  <si>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</si>
  <si>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</si>
  <si>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</si>
  <si>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</si>
  <si>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</si>
  <si>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</si>
  <si>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</si>
  <si>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</si>
  <si>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</si>
  <si>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</si>
  <si>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</si>
  <si>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</si>
  <si>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</si>
  <si>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</si>
  <si>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</si>
  <si>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</si>
  <si>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</si>
  <si>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</si>
  <si>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</si>
  <si>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</si>
  <si>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</si>
  <si>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</si>
  <si>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</si>
  <si>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</si>
  <si>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</si>
  <si>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</si>
  <si>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</si>
  <si>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</si>
  <si>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</si>
  <si>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</si>
  <si>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</si>
  <si>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</si>
  <si>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</si>
  <si>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</si>
  <si>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</si>
  <si>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</si>
  <si>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</si>
  <si>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</si>
  <si>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</si>
  <si>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</si>
  <si>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</si>
  <si>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</si>
  <si>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</si>
  <si>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</si>
  <si>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</si>
  <si>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</si>
  <si>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</si>
  <si>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</si>
  <si>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</si>
  <si>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</si>
  <si>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</si>
  <si>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</si>
  <si>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</si>
  <si>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</si>
  <si>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</si>
  <si>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</si>
  <si>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</si>
  <si>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</si>
  <si>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</si>
  <si>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</si>
  <si>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</si>
  <si>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</si>
  <si>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</si>
  <si>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</si>
  <si>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</si>
  <si>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</si>
  <si>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</si>
  <si>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</si>
  <si>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</si>
  <si>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</si>
  <si>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</si>
  <si>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</si>
  <si>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</si>
  <si>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</si>
  <si>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</si>
  <si>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</si>
  <si>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</si>
  <si>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</si>
  <si>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</si>
  <si>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</si>
  <si>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</si>
  <si>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</si>
  <si>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</si>
  <si>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</si>
  <si>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</si>
  <si>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</si>
  <si>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</si>
  <si>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</si>
  <si>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</si>
  <si>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</si>
  <si>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</si>
  <si>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</si>
  <si>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</si>
  <si>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</si>
  <si>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</si>
  <si>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</si>
  <si>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</si>
  <si>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</si>
  <si>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</si>
  <si>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</si>
  <si>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</si>
  <si>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</si>
  <si>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</si>
  <si>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</si>
  <si>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</si>
  <si>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</si>
  <si>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</si>
  <si>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</si>
  <si>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</si>
  <si>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</si>
  <si>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</si>
  <si>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</si>
  <si>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</si>
  <si>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</si>
  <si>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</si>
  <si>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</si>
  <si>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</si>
  <si>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</si>
  <si>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</si>
  <si>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</si>
  <si>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</si>
  <si>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</si>
  <si>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</si>
  <si>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</si>
  <si>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</si>
  <si>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</si>
  <si>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</si>
  <si>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</si>
  <si>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</si>
  <si>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</si>
  <si>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</si>
  <si>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</si>
  <si>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</si>
  <si>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</si>
  <si>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</si>
  <si>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</si>
  <si>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</si>
  <si>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</si>
  <si>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</si>
  <si>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</si>
  <si>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</si>
  <si>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</si>
  <si>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</si>
  <si>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</si>
  <si>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</si>
  <si>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</si>
  <si>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</si>
  <si>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</si>
  <si>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</si>
  <si>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</si>
  <si>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</si>
  <si>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</si>
  <si>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</si>
  <si>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</si>
  <si>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</si>
  <si>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</si>
  <si>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</si>
  <si>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</si>
  <si>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</si>
  <si>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</si>
  <si>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</si>
  <si>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</si>
  <si>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</si>
  <si>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</si>
  <si>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</si>
  <si>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</si>
  <si>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</si>
  <si>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</si>
  <si>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</si>
  <si>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</si>
  <si>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</si>
  <si>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</si>
  <si>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</si>
  <si>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</si>
  <si>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</si>
  <si>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</si>
  <si>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</si>
  <si>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</si>
  <si>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</si>
  <si>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</si>
  <si>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</si>
  <si>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</si>
  <si>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</si>
  <si>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</si>
  <si>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</si>
  <si>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</si>
  <si>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</si>
  <si>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</si>
  <si>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</si>
  <si>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</si>
  <si>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</si>
  <si>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</si>
  <si>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</si>
  <si>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</si>
  <si>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</si>
  <si>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</si>
  <si>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</si>
  <si>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</si>
  <si>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</si>
  <si>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</si>
  <si>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</si>
  <si>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</si>
  <si>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</si>
  <si>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</si>
  <si>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</si>
  <si>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</si>
  <si>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</si>
  <si>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</si>
  <si>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</si>
  <si>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</si>
  <si>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</si>
  <si>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</si>
  <si>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</si>
  <si>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</si>
  <si>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</si>
  <si>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</si>
  <si>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</si>
  <si>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</si>
  <si>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</si>
  <si>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</si>
  <si>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</si>
  <si>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</si>
  <si>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</si>
  <si>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</si>
  <si>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</si>
  <si>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</si>
  <si>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</si>
  <si>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</si>
  <si>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</si>
  <si>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</si>
  <si>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</si>
  <si>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</si>
  <si>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</si>
  <si>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</si>
  <si>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</si>
  <si>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</si>
  <si>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</si>
  <si>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</si>
  <si>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</si>
  <si>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</si>
  <si>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</si>
  <si>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</si>
  <si>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</si>
  <si>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</si>
  <si>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</si>
  <si>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</si>
  <si>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</si>
  <si>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</si>
  <si>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</si>
  <si>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</si>
  <si>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</si>
  <si>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</si>
  <si>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</si>
  <si>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</si>
  <si>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</si>
  <si>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</si>
  <si>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</si>
  <si>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</si>
  <si>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</si>
  <si>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</si>
  <si>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</si>
  <si>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</si>
  <si>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</si>
  <si>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</si>
  <si>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</si>
  <si>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</si>
  <si>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</si>
  <si>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</si>
  <si>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</si>
  <si>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</si>
  <si>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</si>
  <si>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</si>
  <si>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</si>
  <si>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</si>
  <si>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</si>
  <si>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</si>
  <si>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</si>
  <si>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</si>
  <si>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</si>
  <si>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</si>
  <si>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</si>
  <si>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</si>
  <si>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</si>
  <si>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</si>
  <si>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</si>
  <si>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</si>
  <si>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</si>
  <si>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</si>
  <si>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</si>
  <si>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</si>
  <si>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</si>
  <si>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</si>
  <si>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</si>
  <si>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</si>
  <si>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</si>
  <si>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</si>
  <si>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</si>
  <si>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</si>
  <si>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</si>
  <si>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</si>
  <si>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</si>
  <si>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</si>
  <si>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</si>
  <si>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</si>
  <si>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</si>
  <si>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</si>
  <si>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</si>
  <si>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</si>
  <si>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</si>
  <si>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</si>
  <si>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</si>
  <si>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</si>
  <si>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</si>
  <si>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</si>
  <si>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</si>
  <si>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</si>
  <si>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</si>
  <si>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</si>
  <si>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</si>
  <si>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</si>
  <si>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</si>
  <si>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</si>
  <si>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</si>
  <si>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</si>
  <si>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</si>
  <si>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</si>
  <si>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</si>
  <si>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</si>
  <si>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</si>
  <si>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</si>
  <si>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</si>
  <si>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</si>
  <si>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</si>
  <si>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</si>
  <si>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</si>
  <si>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</si>
  <si>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</si>
  <si>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</si>
  <si>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</si>
  <si>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</si>
  <si>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</si>
  <si>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</si>
  <si>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</si>
  <si>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</si>
  <si>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</si>
  <si>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</si>
  <si>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</si>
  <si>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</si>
  <si>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</si>
  <si>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</si>
  <si>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</si>
  <si>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</si>
  <si>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</si>
  <si>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</si>
  <si>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</si>
  <si>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</si>
  <si>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</si>
  <si>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</si>
  <si>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</si>
  <si>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</si>
  <si>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</si>
  <si>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</si>
  <si>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</si>
  <si>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</si>
  <si>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</si>
  <si>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</si>
  <si>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</si>
  <si>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</si>
  <si>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</si>
  <si>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</si>
  <si>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</si>
  <si>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</si>
  <si>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</si>
  <si>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</si>
  <si>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</si>
  <si>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</si>
  <si>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</si>
  <si>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</si>
  <si>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</si>
  <si>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</si>
  <si>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</si>
  <si>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</si>
  <si>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</si>
  <si>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</si>
  <si>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</si>
  <si>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</si>
  <si>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</si>
  <si>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</si>
  <si>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</si>
  <si>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</si>
  <si>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</si>
  <si>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</si>
  <si>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</si>
  <si>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</si>
  <si>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</si>
  <si>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</si>
  <si>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</si>
  <si>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</si>
  <si>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</si>
  <si>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</si>
  <si>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</si>
  <si>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</si>
  <si>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</si>
  <si>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</si>
  <si>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</si>
  <si>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</si>
  <si>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</si>
  <si>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</si>
  <si>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</si>
  <si>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</si>
  <si>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</si>
  <si>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</si>
  <si>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</si>
  <si>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</si>
  <si>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</si>
  <si>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</si>
  <si>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</si>
  <si>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</si>
  <si>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</si>
  <si>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</si>
  <si>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</si>
  <si>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</si>
  <si>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</si>
  <si>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</si>
  <si>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</si>
  <si>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</si>
  <si>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</si>
  <si>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</si>
  <si>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</si>
  <si>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</si>
  <si>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</si>
  <si>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</si>
  <si>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</si>
  <si>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</si>
  <si>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</si>
  <si>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</si>
  <si>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</si>
  <si>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</si>
  <si>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</si>
  <si>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</si>
  <si>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</si>
  <si>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</si>
  <si>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</si>
  <si>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</si>
  <si>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</si>
  <si>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</si>
  <si>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</si>
  <si>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</si>
  <si>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</si>
  <si>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</si>
  <si>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</si>
  <si>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</si>
  <si>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</si>
  <si>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</si>
  <si>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</si>
  <si>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</si>
  <si>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</si>
  <si>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</si>
  <si>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</si>
  <si>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</si>
  <si>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</si>
  <si>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</si>
  <si>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</si>
  <si>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</si>
  <si>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</si>
  <si>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</si>
  <si>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</si>
  <si>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</si>
  <si>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</si>
  <si>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</si>
  <si>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</si>
  <si>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</si>
  <si>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</si>
  <si>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</si>
  <si>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</si>
  <si>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</si>
  <si>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</si>
  <si>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</si>
  <si>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</si>
  <si>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</si>
  <si>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</si>
  <si>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</si>
  <si>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</si>
  <si>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</si>
  <si>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</si>
  <si>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</si>
  <si>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</si>
  <si>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</si>
  <si>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</si>
  <si>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</si>
  <si>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</si>
  <si>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</si>
  <si>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</si>
  <si>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</si>
  <si>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</si>
  <si>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</si>
  <si>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</si>
  <si>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</si>
  <si>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</si>
  <si>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</si>
  <si>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</si>
  <si>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</si>
  <si>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</si>
  <si>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</si>
  <si>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</si>
  <si>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</si>
  <si>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</si>
  <si>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</si>
  <si>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</si>
  <si>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</si>
  <si>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</si>
  <si>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</si>
  <si>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</si>
  <si>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</si>
  <si>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</si>
  <si>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</si>
  <si>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</si>
  <si>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</si>
  <si>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</si>
  <si>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</si>
  <si>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</si>
  <si>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</si>
  <si>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</si>
  <si>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</si>
  <si>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</si>
  <si>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</si>
  <si>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</si>
  <si>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</si>
  <si>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</si>
  <si>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</si>
  <si>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</si>
  <si>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</si>
  <si>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</si>
  <si>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</si>
  <si>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</si>
  <si>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</si>
  <si>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</si>
  <si>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</si>
  <si>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</si>
  <si>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</si>
  <si>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</si>
  <si>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</si>
  <si>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</si>
  <si>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</si>
  <si>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</si>
  <si>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</si>
  <si>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</si>
  <si>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</si>
  <si>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</si>
  <si>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</si>
  <si>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</si>
  <si>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</si>
  <si>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</si>
  <si>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</si>
  <si>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</si>
  <si>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</si>
  <si>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</si>
  <si>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</si>
  <si>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</si>
  <si>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</si>
  <si>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</si>
  <si>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</si>
  <si>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</si>
  <si>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</si>
  <si>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</si>
  <si>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</si>
  <si>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</si>
  <si>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</si>
  <si>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</si>
  <si>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</si>
  <si>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</si>
  <si>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</si>
  <si>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</si>
  <si>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</si>
  <si>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</si>
  <si>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</si>
  <si>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</si>
  <si>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</si>
  <si>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</si>
  <si>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</si>
  <si>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</si>
  <si>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</si>
  <si>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</si>
  <si>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</si>
  <si>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</si>
  <si>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</si>
  <si>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</si>
  <si>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</si>
  <si>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</si>
  <si>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</si>
  <si>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</si>
  <si>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</si>
  <si>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</si>
  <si>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</si>
  <si>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</si>
  <si>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</si>
  <si>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</si>
  <si>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</si>
  <si>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</si>
  <si>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</si>
  <si>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</si>
  <si>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</si>
  <si>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</si>
  <si>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</si>
  <si>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</si>
  <si>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</si>
  <si>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</si>
  <si>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</si>
  <si>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</si>
  <si>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</si>
  <si>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</si>
  <si>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</si>
  <si>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</si>
  <si>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</si>
  <si>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</si>
  <si>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</si>
  <si>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</si>
  <si>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</si>
  <si>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</si>
  <si>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</si>
  <si>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</si>
  <si>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</si>
  <si>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</si>
  <si>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</si>
  <si>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</si>
  <si>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</si>
  <si>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</si>
  <si>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</si>
  <si>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</si>
  <si>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</si>
  <si>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</si>
  <si>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</si>
  <si>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</si>
  <si>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</si>
  <si>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</si>
  <si>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</si>
  <si>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</si>
  <si>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</si>
  <si>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</si>
  <si>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</si>
  <si>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</si>
  <si>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</si>
  <si>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</si>
  <si>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</si>
  <si>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</si>
  <si>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</si>
  <si>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</si>
  <si>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</si>
  <si>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</si>
  <si>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</si>
  <si>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</si>
  <si>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</si>
  <si>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</si>
  <si>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</si>
  <si>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</si>
  <si>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</si>
  <si>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</si>
  <si>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</si>
  <si>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</si>
  <si>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</si>
  <si>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</si>
  <si>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</si>
  <si>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</si>
  <si>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</si>
  <si>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</si>
  <si>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</si>
  <si>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</si>
  <si>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</si>
  <si>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</si>
  <si>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</si>
  <si>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</si>
  <si>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</si>
  <si>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</si>
  <si>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</si>
  <si>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</si>
  <si>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</si>
  <si>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</si>
  <si>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</si>
  <si>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</si>
  <si>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</si>
  <si>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</si>
  <si>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</si>
  <si>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</si>
  <si>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</si>
  <si>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</si>
  <si>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</si>
  <si>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</si>
  <si>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</si>
  <si>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</si>
  <si>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</si>
  <si>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</si>
  <si>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</si>
  <si>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</si>
  <si>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</si>
  <si>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</si>
  <si>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</si>
  <si>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</si>
  <si>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</si>
  <si>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</si>
  <si>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</si>
  <si>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</si>
  <si>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</si>
  <si>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</si>
  <si>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</si>
  <si>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</si>
  <si>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</si>
  <si>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</si>
  <si>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</si>
  <si>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</si>
  <si>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</si>
  <si>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</si>
  <si>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</si>
  <si>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</si>
  <si>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</si>
  <si>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</si>
  <si>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</si>
  <si>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</si>
  <si>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</si>
  <si>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</si>
  <si>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</si>
  <si>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</si>
  <si>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</si>
  <si>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</si>
  <si>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</si>
  <si>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</si>
  <si>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</si>
  <si>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</si>
  <si>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</si>
  <si>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</si>
  <si>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</si>
  <si>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</si>
  <si>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</si>
  <si>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</si>
  <si>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</si>
  <si>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</si>
  <si>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</si>
  <si>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</si>
  <si>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</si>
  <si>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</si>
  <si>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</si>
  <si>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</si>
  <si>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</si>
  <si>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</si>
  <si>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</si>
  <si>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</si>
  <si>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</si>
  <si>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</si>
  <si>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</si>
  <si>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</si>
  <si>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</si>
  <si>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</si>
  <si>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</si>
  <si>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</si>
  <si>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</si>
  <si>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</si>
  <si>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</si>
  <si>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</si>
  <si>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</si>
  <si>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</si>
  <si>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</si>
  <si>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</si>
  <si>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</si>
  <si>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</si>
  <si>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</si>
  <si>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</si>
  <si>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</si>
  <si>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</si>
  <si>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</si>
  <si>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</si>
  <si>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</si>
  <si>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</si>
  <si>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</si>
  <si>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</si>
  <si>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</si>
  <si>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</si>
  <si>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</si>
  <si>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</si>
  <si>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</si>
  <si>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</si>
  <si>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</si>
  <si>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</si>
  <si>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</si>
  <si>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</si>
  <si>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</si>
  <si>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</si>
  <si>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</si>
  <si>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</si>
  <si>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</si>
  <si>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</si>
  <si>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</si>
  <si>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</si>
  <si>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</si>
  <si>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</si>
  <si>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</si>
  <si>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</si>
  <si>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</si>
  <si>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</si>
  <si>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</si>
  <si>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</si>
  <si>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</si>
  <si>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</si>
  <si>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</si>
  <si>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</si>
  <si>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</si>
  <si>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</si>
  <si>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</si>
  <si>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</si>
  <si>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</si>
  <si>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</si>
  <si>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</si>
  <si>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</si>
  <si>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</si>
  <si>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</si>
  <si>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</si>
  <si>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</si>
  <si>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</si>
  <si>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</si>
  <si>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</si>
  <si>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</si>
  <si>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</si>
  <si>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</si>
  <si>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</si>
  <si>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</si>
  <si>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</si>
  <si>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</si>
  <si>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</si>
  <si>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</si>
  <si>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</si>
  <si>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</si>
  <si>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</si>
  <si>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</si>
  <si>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</si>
  <si>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</si>
  <si>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</si>
  <si>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</si>
  <si>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</si>
  <si>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</si>
  <si>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</si>
  <si>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</si>
  <si>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</si>
  <si>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</si>
  <si>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</si>
  <si>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</si>
  <si>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</si>
  <si>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</si>
  <si>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</si>
  <si>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</si>
  <si>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</si>
  <si>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</si>
  <si>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</si>
  <si>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</si>
  <si>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</si>
  <si>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</si>
  <si>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</si>
  <si>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</si>
  <si>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</si>
  <si>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</si>
  <si>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</si>
  <si>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</si>
  <si>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</si>
  <si>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</si>
  <si>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</si>
  <si>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</si>
  <si>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</si>
  <si>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</si>
  <si>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</si>
  <si>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</si>
  <si>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</si>
  <si>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</si>
  <si>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</si>
  <si>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</si>
  <si>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</si>
  <si>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</si>
  <si>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</si>
  <si>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</si>
  <si>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</si>
  <si>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</si>
  <si>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</si>
  <si>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</si>
  <si>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</si>
  <si>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</si>
  <si>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</si>
  <si>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</si>
  <si>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</si>
  <si>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</si>
  <si>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</si>
  <si>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</si>
  <si>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</si>
  <si>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</si>
  <si>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</si>
  <si>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</si>
  <si>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</si>
  <si>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</si>
  <si>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</si>
  <si>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</si>
  <si>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</si>
  <si>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</si>
  <si>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</si>
  <si>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</si>
  <si>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</si>
  <si>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</si>
  <si>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</si>
  <si>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</si>
  <si>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</si>
  <si>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</si>
  <si>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</si>
  <si>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</si>
  <si>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</si>
  <si>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</si>
  <si>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</si>
  <si>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</si>
  <si>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</si>
  <si>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</si>
  <si>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</si>
  <si>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</si>
  <si>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</si>
  <si>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</si>
  <si>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</si>
  <si>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</si>
  <si>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</si>
  <si>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</si>
  <si>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</si>
  <si>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</si>
  <si>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</si>
  <si>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</si>
  <si>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</si>
  <si>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</si>
  <si>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</si>
  <si>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</si>
  <si>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</si>
  <si>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</si>
  <si>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</si>
  <si>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</si>
  <si>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</si>
  <si>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</si>
  <si>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</si>
  <si>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</si>
  <si>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</si>
  <si>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</si>
  <si>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</si>
  <si>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</si>
  <si>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</si>
  <si>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</si>
  <si>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</si>
  <si>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</si>
  <si>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</si>
  <si>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</si>
  <si>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</si>
  <si>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</si>
  <si>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</si>
  <si>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</si>
  <si>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</si>
  <si>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</si>
  <si>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</si>
  <si>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</si>
  <si>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</si>
  <si>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</si>
  <si>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</si>
  <si>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</si>
  <si>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</si>
  <si>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</si>
  <si>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</si>
  <si>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</si>
  <si>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</si>
  <si>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</si>
  <si>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</si>
  <si>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</si>
  <si>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</si>
  <si>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</si>
  <si>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</si>
  <si>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</si>
  <si>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</si>
  <si>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</si>
  <si>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</si>
  <si>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</si>
  <si>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</si>
  <si>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</si>
  <si>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</si>
  <si>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</si>
  <si>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</si>
  <si>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</si>
  <si>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</si>
  <si>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</si>
  <si>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</si>
  <si>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</si>
  <si>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</si>
  <si>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</si>
  <si>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</si>
  <si>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</si>
  <si>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</si>
  <si>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</si>
  <si>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</si>
  <si>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</si>
  <si>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</si>
  <si>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</si>
  <si>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</si>
  <si>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</si>
  <si>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</si>
  <si>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</si>
  <si>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</si>
  <si>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</si>
  <si>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</si>
  <si>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</si>
  <si>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</si>
  <si>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</si>
  <si>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</si>
  <si>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</si>
  <si>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</si>
  <si>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</si>
  <si>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</si>
  <si>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</si>
  <si>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</si>
  <si>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</si>
  <si>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</si>
  <si>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</si>
  <si>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</si>
  <si>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</si>
  <si>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</si>
  <si>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</si>
  <si>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</si>
  <si>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</si>
  <si>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</si>
  <si>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</si>
  <si>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</si>
  <si>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</si>
  <si>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</si>
  <si>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</si>
  <si>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</si>
  <si>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</si>
  <si>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</si>
  <si>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</si>
  <si>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</si>
  <si>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</si>
  <si>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</si>
  <si>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</si>
  <si>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</si>
  <si>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</si>
  <si>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</si>
  <si>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</si>
  <si>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</si>
  <si>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</si>
  <si>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</si>
  <si>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</si>
  <si>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</si>
  <si>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</si>
  <si>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</si>
  <si>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</si>
  <si>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</si>
  <si>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</si>
  <si>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</si>
  <si>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</si>
  <si>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</si>
  <si>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</si>
  <si>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</si>
  <si>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</si>
  <si>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</si>
  <si>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</si>
  <si>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</si>
  <si>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</si>
  <si>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</si>
  <si>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</si>
  <si>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</si>
  <si>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</si>
  <si>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</si>
  <si>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</si>
  <si>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</si>
  <si>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</si>
  <si>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</si>
  <si>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</si>
  <si>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</si>
  <si>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</si>
  <si>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</si>
  <si>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</si>
  <si>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</si>
  <si>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</si>
  <si>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</si>
  <si>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</si>
  <si>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</si>
  <si>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</si>
  <si>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</si>
  <si>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</si>
  <si>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</si>
  <si>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</si>
  <si>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</si>
  <si>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</si>
  <si>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</si>
  <si>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</si>
  <si>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</si>
  <si>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</si>
  <si>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</si>
  <si>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</si>
  <si>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</si>
  <si>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</si>
  <si>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</si>
  <si>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</si>
  <si>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</si>
  <si>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</si>
  <si>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</si>
  <si>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</si>
  <si>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</si>
  <si>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</si>
  <si>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</si>
  <si>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</si>
  <si>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</si>
  <si>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</si>
  <si>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</si>
  <si>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</si>
  <si>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</si>
  <si>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</si>
  <si>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</si>
  <si>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</si>
  <si>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</si>
  <si>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</si>
  <si>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</si>
  <si>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</si>
  <si>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</si>
  <si>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</si>
  <si>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</si>
  <si>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</si>
  <si>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</si>
  <si>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</si>
  <si>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</si>
  <si>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</si>
  <si>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</si>
  <si>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</si>
  <si>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</si>
  <si>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</si>
  <si>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</si>
  <si>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</si>
  <si>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</si>
  <si>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</si>
  <si>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</si>
  <si>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</si>
  <si>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</si>
  <si>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</si>
  <si>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</si>
  <si>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</si>
  <si>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</si>
  <si>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</si>
  <si>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</si>
  <si>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</si>
  <si>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</si>
  <si>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</si>
  <si>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</si>
  <si>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</si>
  <si>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</si>
  <si>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</si>
  <si>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</si>
  <si>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</si>
  <si>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</si>
  <si>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</si>
  <si>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</si>
  <si>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</si>
  <si>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</si>
  <si>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</si>
  <si>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</si>
  <si>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</si>
  <si>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</si>
  <si>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</si>
  <si>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</si>
  <si>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</si>
  <si>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</si>
  <si>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</si>
  <si>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</si>
  <si>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</si>
  <si>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</si>
  <si>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</si>
  <si>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</si>
  <si>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</si>
  <si>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</si>
  <si>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</si>
  <si>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</si>
  <si>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</si>
  <si>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</si>
  <si>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</si>
  <si>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</si>
  <si>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</si>
  <si>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</si>
  <si>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</si>
  <si>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</si>
  <si>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</si>
  <si>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</si>
  <si>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</si>
  <si>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</si>
  <si>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</si>
  <si>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</si>
  <si>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</si>
  <si>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</si>
  <si>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</si>
  <si>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</si>
  <si>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</si>
  <si>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</si>
  <si>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</si>
  <si>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</si>
  <si>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</si>
  <si>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</si>
  <si>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</si>
  <si>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</si>
  <si>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</si>
  <si>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</si>
  <si>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</si>
  <si>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</si>
  <si>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</si>
  <si>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</si>
  <si>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</si>
  <si>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</si>
  <si>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</si>
  <si>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</si>
  <si>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</si>
  <si>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</si>
  <si>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</si>
  <si>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</si>
  <si>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</si>
  <si>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</si>
  <si>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</si>
  <si>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</si>
  <si>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</si>
  <si>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</si>
  <si>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</si>
  <si>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</si>
  <si>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</si>
  <si>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</si>
  <si>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</si>
  <si>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</si>
  <si>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</si>
  <si>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</si>
  <si>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</si>
  <si>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</si>
  <si>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</si>
  <si>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</si>
  <si>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</si>
  <si>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</si>
  <si>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</si>
  <si>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</si>
  <si>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</si>
  <si>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</si>
  <si>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</si>
  <si>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</si>
  <si>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</si>
  <si>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</si>
  <si>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</si>
  <si>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</si>
  <si>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</si>
  <si>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</si>
  <si>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</si>
  <si>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</si>
  <si>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</si>
  <si>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</si>
  <si>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</si>
  <si>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</si>
  <si>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</si>
  <si>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</si>
  <si>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</si>
  <si>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</si>
  <si>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</si>
  <si>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</si>
  <si>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</si>
  <si>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</si>
  <si>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</si>
  <si>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</si>
  <si>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</si>
  <si>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</si>
  <si>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</si>
  <si>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</si>
  <si>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</si>
  <si>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</si>
  <si>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</si>
  <si>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</si>
  <si>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</si>
  <si>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</si>
  <si>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</si>
  <si>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</si>
  <si>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</si>
  <si>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</si>
  <si>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</si>
  <si>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</si>
  <si>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</si>
  <si>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</si>
  <si>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</si>
  <si>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</si>
  <si>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</si>
  <si>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</si>
  <si>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</si>
  <si>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</si>
  <si>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</si>
  <si>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</si>
  <si>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</si>
  <si>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</si>
  <si>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</si>
  <si>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</si>
  <si>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</si>
  <si>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</si>
  <si>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</si>
  <si>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</si>
  <si>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</si>
  <si>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</si>
  <si>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</si>
  <si>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</si>
  <si>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</si>
  <si>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</si>
  <si>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</si>
  <si>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</si>
  <si>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</si>
  <si>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</si>
  <si>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</si>
  <si>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</si>
  <si>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</si>
  <si>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</si>
  <si>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</si>
  <si>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</si>
  <si>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</si>
  <si>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</si>
  <si>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</si>
  <si>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</si>
  <si>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</si>
  <si>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</si>
  <si>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</si>
  <si>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</si>
  <si>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</si>
  <si>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</si>
  <si>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</si>
  <si>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</si>
  <si>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</si>
  <si>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</si>
  <si>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</si>
  <si>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</si>
  <si>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</si>
  <si>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</si>
  <si>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</si>
  <si>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</si>
  <si>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</si>
  <si>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</si>
  <si>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</si>
  <si>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</si>
  <si>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</si>
  <si>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</si>
  <si>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</si>
  <si>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</si>
  <si>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</si>
  <si>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</si>
  <si>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</si>
  <si>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</si>
  <si>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</si>
  <si>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</si>
  <si>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</si>
  <si>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</si>
  <si>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</si>
  <si>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</si>
  <si>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</si>
  <si>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</si>
  <si>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</si>
  <si>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</si>
  <si>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</si>
  <si>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</si>
  <si>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</si>
  <si>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</si>
  <si>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</si>
  <si>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</si>
  <si>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</si>
  <si>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</si>
  <si>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</si>
  <si>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</si>
  <si>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</si>
  <si>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</si>
  <si>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</si>
  <si>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</si>
  <si>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</si>
  <si>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</si>
  <si>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</si>
  <si>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</si>
  <si>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</si>
  <si>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</si>
  <si>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</si>
  <si>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</si>
  <si>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</si>
  <si>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</si>
  <si>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</si>
  <si>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</si>
  <si>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</si>
  <si>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</si>
  <si>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</si>
  <si>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</si>
  <si>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</si>
  <si>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</si>
  <si>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</si>
  <si>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</si>
  <si>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</si>
  <si>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</si>
  <si>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</si>
  <si>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</si>
  <si>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</si>
  <si>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</si>
  <si>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</si>
  <si>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</si>
  <si>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</si>
  <si>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</si>
  <si>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</si>
  <si>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</si>
  <si>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</si>
  <si>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</si>
  <si>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</si>
  <si>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</si>
  <si>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</si>
  <si>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</si>
  <si>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</si>
  <si>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</si>
  <si>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</si>
  <si>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</si>
  <si>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</si>
  <si>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</si>
  <si>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</si>
  <si>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</si>
  <si>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</si>
  <si>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</si>
  <si>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</si>
  <si>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</si>
  <si>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</si>
  <si>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</si>
  <si>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</si>
  <si>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</si>
  <si>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</si>
  <si>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</si>
  <si>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</si>
  <si>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</si>
  <si>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</si>
  <si>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</si>
  <si>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</si>
  <si>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</si>
  <si>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</si>
  <si>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</si>
  <si>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</si>
  <si>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</si>
  <si>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</si>
  <si>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</si>
  <si>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</si>
  <si>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</si>
  <si>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</si>
  <si>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</si>
  <si>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</si>
  <si>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</si>
  <si>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</si>
  <si>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</si>
  <si>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</si>
  <si>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</si>
  <si>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</si>
  <si>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</si>
  <si>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</si>
  <si>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</si>
  <si>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</si>
  <si>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</si>
  <si>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</si>
  <si>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</si>
  <si>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</si>
  <si>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</si>
  <si>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</si>
  <si>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</si>
  <si>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</si>
  <si>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</si>
  <si>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</si>
  <si>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</si>
  <si>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</si>
  <si>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</si>
  <si>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</si>
  <si>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</si>
  <si>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</si>
  <si>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</si>
  <si>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</si>
  <si>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</si>
  <si>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</si>
  <si>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</si>
  <si>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</si>
  <si>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</si>
  <si>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</si>
  <si>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</si>
  <si>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</si>
  <si>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</si>
  <si>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</si>
  <si>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</si>
  <si>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</si>
  <si>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</si>
  <si>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</si>
  <si>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</si>
  <si>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</si>
  <si>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</si>
  <si>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</si>
  <si>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</si>
  <si>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</si>
  <si>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</si>
  <si>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</si>
  <si>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</si>
  <si>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</si>
  <si>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</si>
  <si>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</si>
  <si>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</si>
  <si>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</si>
  <si>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</si>
  <si>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</si>
  <si>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</si>
  <si>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</si>
  <si>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</si>
  <si>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</si>
  <si>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</si>
  <si>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</si>
  <si>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</si>
  <si>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</si>
  <si>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</si>
  <si>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</si>
  <si>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</si>
  <si>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</si>
  <si>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</si>
  <si>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</si>
  <si>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</si>
  <si>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</si>
  <si>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</si>
  <si>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</si>
  <si>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</si>
  <si>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</si>
  <si>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</si>
  <si>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</si>
  <si>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</si>
  <si>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</si>
  <si>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</si>
  <si>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</si>
  <si>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</si>
  <si>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</si>
  <si>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</si>
  <si>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</si>
  <si>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</si>
  <si>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</si>
  <si>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</si>
  <si>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</si>
  <si>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</si>
  <si>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</si>
  <si>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</si>
  <si>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</si>
  <si>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</si>
  <si>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</si>
  <si>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</si>
  <si>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</si>
  <si>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</si>
  <si>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</si>
  <si>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</si>
  <si>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</si>
  <si>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</si>
  <si>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</si>
  <si>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</si>
  <si>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</si>
  <si>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</si>
  <si>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</si>
  <si>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</si>
  <si>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</si>
  <si>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</si>
  <si>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</si>
  <si>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</si>
  <si>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</si>
  <si>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</si>
  <si>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</si>
  <si>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</si>
  <si>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</si>
  <si>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</si>
  <si>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</si>
  <si>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</si>
  <si>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</si>
  <si>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</si>
  <si>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</si>
  <si>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</si>
  <si>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</si>
  <si>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</si>
  <si>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</si>
  <si>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</si>
  <si>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</si>
  <si>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</si>
  <si>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</si>
  <si>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</si>
  <si>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</si>
  <si>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</si>
  <si>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</si>
  <si>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</si>
  <si>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</si>
  <si>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</si>
  <si>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</si>
  <si>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</si>
  <si>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</si>
  <si>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</si>
  <si>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</si>
  <si>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</si>
  <si>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</si>
  <si>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</si>
  <si>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</si>
  <si>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</si>
  <si>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</si>
  <si>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</si>
  <si>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</si>
  <si>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</si>
  <si>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</si>
  <si>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</si>
  <si>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</si>
  <si>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</si>
  <si>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</si>
  <si>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</si>
  <si>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</si>
  <si>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</si>
  <si>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</si>
  <si>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</si>
  <si>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</si>
  <si>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</si>
  <si>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</si>
  <si>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</si>
  <si>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</si>
  <si>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</si>
  <si>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</si>
  <si>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</si>
  <si>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</si>
  <si>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</si>
  <si>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</si>
  <si>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</si>
  <si>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</si>
  <si>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</si>
  <si>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</si>
  <si>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</si>
  <si>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</si>
  <si>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</si>
  <si>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</si>
  <si>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</si>
  <si>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</si>
  <si>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</si>
  <si>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</si>
  <si>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</si>
  <si>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</si>
  <si>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</si>
  <si>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</si>
  <si>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</si>
  <si>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</si>
  <si>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</si>
  <si>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</si>
  <si>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</si>
  <si>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</si>
  <si>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</si>
  <si>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</si>
  <si>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</si>
  <si>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</si>
  <si>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</si>
  <si>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</si>
  <si>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</si>
  <si>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</si>
  <si>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</si>
  <si>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</si>
  <si>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</si>
  <si>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</si>
  <si>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</si>
  <si>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</si>
  <si>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</si>
  <si>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</si>
  <si>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</si>
  <si>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</si>
  <si>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</si>
  <si>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</si>
  <si>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</si>
  <si>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</si>
  <si>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</si>
  <si>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</si>
  <si>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</si>
  <si>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</si>
  <si>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</si>
  <si>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</si>
  <si>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</si>
  <si>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</si>
  <si>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</si>
  <si>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</si>
  <si>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</si>
  <si>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</si>
  <si>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</si>
  <si>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</si>
  <si>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</si>
  <si>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</si>
  <si>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</si>
  <si>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</si>
  <si>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</si>
  <si>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</si>
  <si>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</si>
  <si>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</si>
  <si>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</si>
  <si>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</si>
  <si>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</si>
  <si>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</si>
  <si>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</si>
  <si>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</si>
  <si>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</si>
  <si>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</si>
  <si>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</si>
  <si>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</si>
  <si>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</si>
  <si>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</si>
  <si>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</si>
  <si>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</si>
  <si>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</si>
  <si>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</si>
  <si>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</si>
  <si>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</si>
  <si>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</si>
  <si>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</si>
  <si>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</si>
  <si>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</si>
  <si>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</si>
  <si>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</si>
  <si>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</si>
  <si>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</si>
  <si>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</si>
  <si>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</si>
  <si>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</si>
  <si>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</si>
  <si>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</si>
  <si>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</si>
  <si>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</si>
  <si>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</si>
  <si>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</si>
  <si>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</si>
  <si>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</si>
  <si>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</si>
  <si>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</si>
  <si>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</si>
  <si>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</si>
  <si>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</si>
  <si>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</si>
  <si>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</si>
  <si>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</si>
  <si>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</si>
  <si>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</si>
  <si>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</si>
  <si>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</si>
  <si>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</si>
  <si>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</si>
  <si>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</si>
  <si>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</si>
  <si>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</si>
  <si>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</si>
  <si>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</si>
  <si>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</si>
  <si>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</si>
  <si>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</si>
  <si>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</si>
  <si>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</si>
  <si>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</si>
  <si>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</si>
  <si>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</si>
  <si>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</si>
  <si>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</si>
  <si>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</si>
  <si>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</si>
  <si>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</si>
  <si>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</si>
  <si>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</si>
  <si>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</si>
  <si>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</si>
  <si>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</si>
  <si>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</si>
  <si>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</si>
  <si>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</si>
  <si>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</si>
  <si>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</si>
  <si>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</si>
  <si>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</si>
  <si>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</si>
  <si>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</si>
  <si>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</si>
  <si>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</si>
  <si>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</si>
  <si>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</si>
  <si>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</si>
  <si>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</si>
  <si>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</si>
  <si>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</si>
  <si>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</si>
  <si>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</si>
  <si>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</si>
  <si>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</si>
  <si>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</si>
  <si>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</si>
  <si>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</si>
  <si>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</si>
  <si>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</si>
  <si>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</si>
  <si>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</si>
  <si>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</si>
  <si>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</si>
  <si>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</si>
  <si>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</si>
  <si>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</si>
  <si>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</si>
  <si>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</si>
  <si>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</si>
  <si>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</si>
  <si>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</si>
  <si>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</si>
  <si>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</si>
  <si>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</si>
  <si>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</si>
  <si>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</si>
  <si>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</si>
  <si>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</si>
  <si>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</si>
  <si>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</si>
  <si>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</si>
  <si>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</si>
  <si>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</si>
  <si>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</si>
  <si>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</si>
  <si>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</si>
  <si>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</si>
  <si>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</si>
  <si>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</si>
  <si>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</si>
  <si>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</si>
  <si>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</si>
  <si>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</si>
  <si>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</si>
  <si>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</si>
  <si>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</si>
  <si>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</si>
  <si>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</si>
  <si>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</si>
  <si>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</si>
  <si>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</si>
  <si>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</si>
  <si>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</si>
  <si>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</si>
  <si>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</si>
  <si>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</si>
  <si>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</si>
  <si>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</si>
  <si>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</si>
  <si>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</si>
  <si>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</si>
  <si>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</si>
  <si>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</si>
  <si>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</si>
  <si>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</si>
  <si>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</si>
  <si>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</si>
  <si>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</si>
  <si>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</si>
  <si>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</si>
  <si>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</si>
  <si>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</si>
  <si>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</si>
  <si>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</si>
  <si>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</si>
  <si>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</si>
  <si>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</si>
  <si>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</si>
  <si>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</si>
  <si>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</si>
  <si>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</si>
  <si>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</si>
  <si>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</si>
  <si>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</si>
  <si>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</si>
  <si>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</si>
  <si>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</si>
  <si>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</si>
  <si>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</si>
  <si>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</si>
  <si>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</si>
  <si>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</si>
  <si>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</si>
  <si>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</si>
  <si>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</si>
  <si>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</si>
  <si>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</si>
  <si>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</si>
  <si>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</si>
  <si>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</si>
  <si>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</si>
  <si>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</si>
  <si>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</si>
  <si>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</si>
  <si>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</si>
  <si>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</si>
  <si>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</si>
  <si>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</si>
  <si>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</si>
  <si>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</si>
  <si>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</si>
  <si>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</si>
  <si>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</si>
  <si>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</si>
  <si>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</si>
  <si>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</si>
  <si>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</si>
  <si>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</si>
  <si>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</si>
  <si>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</si>
  <si>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</si>
  <si>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</si>
  <si>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</si>
  <si>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</si>
  <si>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</si>
  <si>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</si>
  <si>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</si>
  <si>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</si>
  <si>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</si>
  <si>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</si>
  <si>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</si>
  <si>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</si>
  <si>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</si>
  <si>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</si>
  <si>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</si>
  <si>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</si>
  <si>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</si>
  <si>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</si>
  <si>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</si>
  <si>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</si>
  <si>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</si>
  <si>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</si>
  <si>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</si>
  <si>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</si>
  <si>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</si>
  <si>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</si>
  <si>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</si>
  <si>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</si>
  <si>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</si>
  <si>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</si>
  <si>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</si>
  <si>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</si>
  <si>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</si>
  <si>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</si>
  <si>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</si>
  <si>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</si>
  <si>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</si>
  <si>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</si>
  <si>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</si>
  <si>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</si>
  <si>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</si>
  <si>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</si>
  <si>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</si>
  <si>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</si>
  <si>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</si>
  <si>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</si>
  <si>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</si>
  <si>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</si>
  <si>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</si>
  <si>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</si>
  <si>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</si>
  <si>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</si>
  <si>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</si>
  <si>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</si>
  <si>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</si>
  <si>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</si>
  <si>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</si>
  <si>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</si>
  <si>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</si>
  <si>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</si>
  <si>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</si>
  <si>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</si>
  <si>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</si>
  <si>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</si>
  <si>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</si>
  <si>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</si>
  <si>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</si>
  <si>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</si>
  <si>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</si>
  <si>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</si>
  <si>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</si>
  <si>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</si>
  <si>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</si>
  <si>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</si>
  <si>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</si>
  <si>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</si>
  <si>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</si>
  <si>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</si>
  <si>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</si>
  <si>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</si>
  <si>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</si>
  <si>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</si>
  <si>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</si>
  <si>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</si>
  <si>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</si>
  <si>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</si>
  <si>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</si>
  <si>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</si>
  <si>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</si>
  <si>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</si>
  <si>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</si>
  <si>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</si>
  <si>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</si>
  <si>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</si>
  <si>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</si>
  <si>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</si>
  <si>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</si>
  <si>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</si>
  <si>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</si>
  <si>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</si>
  <si>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</si>
  <si>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</si>
  <si>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</si>
  <si>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</si>
  <si>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</si>
  <si>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</si>
  <si>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</si>
  <si>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</si>
  <si>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</si>
  <si>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</si>
  <si>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</si>
  <si>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</si>
  <si>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</si>
  <si>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</si>
  <si>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</si>
  <si>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</si>
  <si>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</si>
  <si>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</si>
  <si>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</si>
  <si>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</si>
  <si>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</si>
  <si>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</si>
  <si>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</si>
  <si>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</si>
  <si>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</si>
  <si>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</si>
  <si>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</si>
  <si>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</si>
  <si>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</si>
  <si>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</si>
  <si>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</si>
  <si>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</si>
  <si>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</si>
  <si>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</si>
  <si>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</si>
  <si>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</si>
  <si>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</si>
  <si>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</si>
  <si>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</si>
  <si>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</si>
  <si>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</si>
  <si>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</si>
  <si>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</si>
  <si>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</si>
  <si>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</si>
  <si>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</si>
  <si>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</si>
  <si>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</si>
  <si>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</si>
  <si>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</si>
  <si>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</si>
  <si>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</si>
  <si>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</si>
  <si>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</si>
  <si>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</si>
  <si>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</si>
  <si>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</si>
  <si>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</si>
  <si>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</si>
  <si>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</si>
  <si>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</si>
  <si>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</si>
  <si>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</si>
  <si>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</si>
  <si>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</si>
  <si>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</si>
  <si>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</si>
  <si>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</si>
  <si>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</si>
  <si>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</si>
  <si>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</si>
  <si>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</si>
  <si>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</si>
  <si>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</si>
  <si>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</si>
  <si>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</si>
  <si>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</si>
  <si>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</si>
  <si>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</si>
  <si>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</si>
  <si>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</si>
  <si>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</si>
  <si>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</si>
  <si>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</si>
  <si>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</si>
  <si>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</si>
  <si>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</si>
  <si>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</si>
  <si>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</si>
  <si>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</si>
  <si>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</si>
  <si>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</si>
  <si>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</si>
  <si>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</si>
  <si>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</si>
  <si>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</si>
  <si>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</si>
  <si>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</si>
  <si>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</si>
  <si>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</si>
  <si>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</si>
  <si>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</si>
  <si>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</si>
  <si>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</si>
  <si>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</si>
  <si>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</si>
  <si>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</si>
  <si>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</si>
  <si>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</si>
  <si>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</si>
  <si>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</si>
  <si>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</si>
  <si>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</si>
  <si>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</si>
  <si>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</si>
  <si>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</si>
  <si>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</si>
  <si>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</si>
  <si>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</si>
  <si>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</si>
  <si>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</si>
  <si>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</si>
  <si>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</si>
  <si>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</si>
  <si>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</si>
  <si>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</si>
  <si>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</si>
  <si>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</si>
  <si>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</si>
  <si>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</si>
  <si>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</si>
  <si>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</si>
  <si>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</si>
  <si>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</si>
  <si>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</si>
  <si>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</si>
  <si>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</si>
  <si>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</si>
  <si>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</si>
  <si>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</si>
  <si>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</si>
  <si>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</si>
  <si>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</si>
  <si>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</si>
  <si>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</si>
  <si>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</si>
  <si>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</si>
  <si>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</si>
  <si>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</si>
  <si>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</si>
  <si>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</si>
  <si>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</si>
  <si>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</si>
  <si>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</si>
  <si>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</si>
  <si>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</si>
  <si>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</si>
  <si>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</si>
  <si>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</si>
  <si>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</si>
  <si>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</si>
  <si>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</si>
  <si>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</si>
  <si>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</si>
  <si>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</si>
  <si>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</si>
  <si>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</si>
  <si>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</si>
  <si>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</si>
  <si>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</si>
  <si>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</si>
  <si>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</si>
  <si>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</si>
  <si>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</si>
  <si>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</si>
  <si>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</si>
  <si>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</si>
  <si>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</si>
  <si>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</si>
  <si>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</si>
  <si>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</si>
  <si>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</si>
  <si>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</si>
  <si>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</si>
  <si>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</si>
  <si>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</si>
  <si>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</si>
  <si>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</si>
  <si>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</si>
  <si>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</si>
  <si>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</si>
  <si>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</si>
  <si>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</si>
  <si>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</si>
  <si>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</si>
  <si>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</si>
  <si>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</si>
  <si>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</si>
  <si>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</si>
  <si>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</si>
  <si>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</si>
  <si>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</si>
  <si>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</si>
  <si>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</si>
  <si>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</si>
  <si>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</si>
  <si>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</si>
  <si>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</si>
  <si>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</si>
  <si>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</si>
  <si>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</si>
  <si>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</si>
  <si>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</si>
  <si>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</si>
  <si>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</si>
  <si>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</si>
  <si>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</si>
  <si>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</si>
  <si>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</si>
  <si>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</si>
  <si>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</si>
  <si>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</si>
  <si>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</si>
  <si>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</si>
  <si>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</si>
  <si>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</si>
  <si>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</si>
  <si>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</si>
  <si>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</si>
  <si>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</si>
  <si>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</si>
  <si>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</si>
  <si>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</si>
  <si>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</si>
  <si>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</si>
  <si>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</si>
  <si>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</si>
  <si>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</si>
  <si>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</si>
  <si>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</si>
  <si>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</si>
  <si>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</si>
  <si>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</si>
  <si>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</si>
  <si>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</si>
  <si>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</si>
  <si>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</si>
  <si>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</si>
  <si>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</si>
  <si>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</si>
  <si>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</si>
  <si>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</si>
  <si>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</si>
  <si>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</si>
  <si>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</si>
  <si>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</si>
  <si>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</si>
  <si>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</si>
  <si>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</si>
  <si>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</si>
  <si>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</si>
  <si>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</si>
  <si>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</si>
  <si>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</si>
  <si>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</si>
  <si>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</si>
  <si>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</si>
  <si>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</si>
  <si>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</si>
  <si>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</si>
  <si>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</si>
  <si>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</si>
  <si>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</si>
  <si>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</si>
  <si>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</si>
  <si>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</si>
  <si>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</si>
  <si>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</si>
  <si>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</si>
  <si>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</si>
  <si>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</si>
  <si>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</si>
  <si>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</si>
  <si>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</si>
  <si>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</si>
  <si>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</si>
  <si>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</si>
  <si>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</si>
  <si>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</si>
  <si>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</si>
  <si>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</si>
  <si>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</si>
  <si>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</si>
  <si>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</si>
  <si>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</si>
  <si>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</si>
  <si>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</si>
  <si>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</si>
  <si>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</si>
  <si>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</si>
  <si>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</si>
  <si>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</si>
  <si>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</si>
  <si>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</si>
  <si>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</si>
  <si>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</si>
  <si>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</si>
  <si>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</si>
  <si>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</si>
  <si>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</si>
  <si>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</si>
  <si>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</si>
  <si>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</si>
  <si>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</si>
  <si>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</si>
  <si>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</si>
  <si>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</si>
  <si>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</si>
  <si>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</si>
  <si>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</si>
  <si>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</si>
  <si>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</si>
  <si>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</si>
  <si>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</si>
  <si>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</si>
  <si>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</si>
  <si>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</si>
  <si>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</si>
  <si>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</si>
  <si>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</si>
  <si>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</si>
  <si>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</si>
  <si>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</si>
  <si>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</si>
  <si>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</si>
  <si>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</si>
  <si>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</si>
  <si>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</si>
  <si>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</si>
  <si>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</si>
  <si>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</si>
  <si>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</si>
  <si>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</si>
  <si>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</si>
  <si>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</si>
  <si>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</si>
  <si>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</si>
  <si>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</si>
  <si>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</si>
  <si>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</si>
  <si>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</si>
  <si>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</si>
  <si>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</si>
  <si>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</si>
  <si>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</si>
  <si>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</si>
  <si>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</si>
  <si>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</si>
  <si>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</si>
  <si>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</si>
  <si>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</si>
  <si>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</si>
  <si>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</si>
  <si>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</si>
  <si>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</si>
  <si>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</si>
  <si>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</si>
  <si>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</si>
  <si>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</si>
  <si>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</si>
  <si>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</si>
  <si>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</si>
  <si>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</si>
  <si>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</si>
  <si>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</si>
  <si>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</si>
  <si>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</si>
  <si>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</si>
  <si>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</si>
  <si>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</si>
  <si>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</si>
  <si>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</si>
  <si>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</si>
  <si>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</si>
  <si>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</si>
  <si>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</si>
  <si>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</si>
  <si>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</si>
  <si>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</si>
  <si>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</si>
  <si>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</si>
  <si>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</si>
  <si>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</si>
  <si>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</si>
  <si>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</si>
  <si>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</si>
  <si>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</si>
  <si>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</si>
  <si>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</si>
  <si>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</si>
  <si>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</si>
  <si>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</si>
  <si>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</si>
  <si>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</si>
  <si>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</si>
  <si>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</si>
  <si>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</si>
  <si>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</si>
  <si>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</si>
  <si>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</si>
  <si>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</si>
  <si>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</si>
  <si>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</si>
  <si>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</si>
  <si>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</si>
  <si>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</si>
  <si>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</si>
  <si>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</si>
  <si>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</si>
  <si>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</si>
  <si>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</si>
  <si>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</si>
  <si>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</si>
  <si>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</si>
  <si>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</si>
  <si>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</si>
  <si>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</si>
  <si>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</si>
  <si>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</si>
  <si>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</si>
  <si>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</si>
  <si>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</si>
  <si>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</si>
  <si>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</si>
  <si>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</si>
  <si>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</si>
  <si>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</si>
  <si>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</si>
  <si>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</si>
  <si>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</si>
  <si>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</si>
  <si>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</si>
  <si>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</si>
  <si>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</si>
  <si>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</si>
  <si>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</si>
  <si>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</si>
  <si>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</si>
  <si>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</si>
  <si>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</si>
  <si>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</si>
  <si>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</si>
  <si>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</si>
  <si>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</si>
  <si>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</si>
  <si>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</si>
  <si>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</si>
  <si>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</si>
  <si>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</si>
  <si>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</si>
  <si>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</si>
  <si>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</si>
  <si>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</si>
  <si>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</si>
  <si>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</si>
  <si>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</si>
  <si>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</si>
  <si>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</si>
  <si>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</si>
  <si>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</si>
  <si>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</si>
  <si>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</si>
  <si>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</si>
  <si>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</si>
  <si>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</si>
  <si>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</si>
  <si>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</si>
  <si>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</si>
  <si>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</si>
  <si>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</si>
  <si>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</si>
  <si>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</si>
  <si>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</si>
  <si>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</si>
  <si>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</si>
  <si>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</si>
  <si>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</si>
  <si>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</si>
  <si>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</si>
  <si>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</si>
  <si>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</si>
  <si>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</si>
  <si>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</si>
  <si>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</si>
  <si>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</si>
  <si>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</si>
  <si>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</si>
  <si>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</si>
  <si>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</si>
  <si>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</si>
  <si>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</si>
  <si>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</si>
  <si>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</si>
  <si>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</si>
  <si>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</si>
  <si>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</si>
  <si>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</si>
  <si>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</si>
  <si>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</si>
  <si>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</si>
  <si>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</si>
  <si>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</si>
  <si>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</si>
  <si>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</si>
  <si>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</si>
  <si>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</si>
  <si>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</si>
  <si>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</si>
  <si>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</si>
  <si>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</si>
  <si>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</si>
  <si>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</si>
  <si>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</si>
  <si>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</si>
  <si>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</si>
  <si>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</si>
  <si>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</si>
  <si>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</si>
  <si>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</si>
  <si>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</si>
  <si>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</si>
  <si>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</si>
  <si>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</si>
  <si>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</si>
  <si>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</si>
  <si>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</si>
  <si>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</si>
  <si>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</si>
  <si>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</si>
  <si>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</si>
  <si>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</si>
  <si>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</si>
  <si>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</si>
  <si>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</si>
  <si>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</si>
  <si>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</si>
  <si>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</si>
  <si>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</si>
  <si>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</si>
  <si>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</si>
  <si>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</si>
  <si>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</si>
  <si>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</si>
  <si>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</si>
  <si>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</si>
  <si>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</si>
  <si>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</si>
  <si>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</si>
  <si>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</si>
  <si>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</si>
  <si>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</si>
  <si>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</si>
  <si>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</si>
  <si>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</si>
  <si>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</si>
  <si>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</si>
  <si>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</si>
  <si>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</si>
  <si>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</si>
  <si>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</si>
  <si>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</si>
  <si>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</si>
  <si>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</si>
  <si>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</si>
  <si>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</si>
  <si>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</si>
  <si>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</si>
  <si>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</si>
  <si>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</si>
  <si>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</si>
  <si>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</si>
  <si>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</si>
  <si>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</si>
  <si>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</si>
  <si>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</si>
  <si>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</si>
  <si>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</si>
  <si>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</si>
  <si>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</si>
  <si>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</si>
  <si>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</si>
  <si>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</si>
  <si>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</si>
  <si>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</si>
  <si>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</si>
  <si>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</si>
  <si>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</si>
  <si>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</si>
  <si>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</si>
  <si>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</si>
  <si>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</si>
  <si>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</si>
  <si>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</si>
  <si>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</si>
  <si>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</si>
  <si>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</si>
  <si>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</si>
  <si>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</si>
  <si>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</si>
  <si>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</si>
  <si>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</si>
  <si>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</si>
  <si>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</si>
  <si>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</si>
  <si>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</si>
  <si>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</si>
  <si>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</si>
  <si>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</si>
  <si>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</si>
  <si>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</si>
  <si>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</si>
  <si>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</si>
  <si>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</si>
  <si>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</si>
  <si>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</si>
  <si>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</si>
  <si>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</si>
  <si>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</si>
  <si>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</si>
  <si>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</si>
  <si>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</si>
  <si>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</si>
  <si>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</si>
  <si>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</si>
  <si>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</si>
  <si>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</si>
  <si>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</si>
  <si>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</si>
  <si>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</si>
  <si>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</si>
  <si>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</si>
  <si>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</si>
  <si>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</si>
  <si>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</si>
  <si>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</si>
  <si>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</si>
  <si>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</si>
  <si>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</si>
  <si>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</si>
  <si>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</si>
  <si>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</si>
  <si>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</si>
  <si>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</si>
  <si>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</si>
  <si>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</si>
  <si>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</si>
  <si>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</si>
  <si>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</si>
  <si>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</si>
  <si>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</si>
  <si>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</si>
  <si>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</si>
  <si>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</si>
  <si>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</si>
  <si>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</si>
  <si>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</si>
  <si>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</si>
  <si>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</si>
  <si>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</si>
  <si>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</si>
  <si>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</si>
  <si>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</si>
  <si>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</si>
  <si>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</si>
  <si>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</si>
  <si>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</si>
  <si>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</si>
  <si>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</si>
  <si>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</si>
  <si>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</si>
  <si>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</si>
  <si>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</si>
  <si>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</si>
  <si>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</si>
  <si>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</si>
  <si>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</si>
  <si>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</si>
  <si>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</si>
  <si>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</si>
  <si>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</si>
  <si>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</si>
  <si>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</si>
  <si>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</si>
  <si>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</si>
  <si>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</si>
  <si>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</si>
  <si>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</si>
  <si>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</si>
  <si>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</si>
  <si>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</si>
  <si>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</si>
  <si>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</si>
  <si>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</si>
  <si>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</si>
  <si>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</si>
  <si>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</si>
  <si>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</si>
  <si>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</si>
  <si>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</si>
  <si>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</si>
  <si>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</si>
  <si>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</si>
  <si>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</si>
  <si>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</si>
  <si>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</si>
  <si>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</si>
  <si>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</si>
  <si>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</si>
  <si>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</si>
  <si>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</si>
  <si>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</si>
  <si>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</si>
  <si>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</si>
  <si>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</si>
  <si>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</si>
  <si>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</si>
  <si>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</si>
  <si>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</si>
  <si>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</si>
  <si>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</si>
  <si>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</si>
  <si>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</si>
  <si>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</si>
  <si>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</si>
  <si>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</si>
  <si>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</si>
  <si>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</si>
  <si>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</si>
  <si>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</si>
  <si>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</si>
  <si>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</si>
  <si>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</si>
  <si>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</si>
  <si>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</si>
  <si>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</si>
  <si>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</si>
  <si>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</si>
  <si>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</si>
  <si>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</si>
  <si>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</si>
  <si>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</si>
  <si>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</si>
  <si>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</si>
  <si>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</si>
  <si>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</si>
  <si>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</si>
  <si>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</si>
  <si>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</si>
  <si>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</si>
  <si>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</si>
  <si>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</si>
  <si>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</si>
  <si>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</si>
  <si>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</si>
  <si>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</si>
  <si>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</si>
  <si>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</si>
  <si>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</si>
  <si>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</si>
  <si>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</si>
  <si>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</si>
  <si>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</si>
  <si>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</si>
  <si>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</si>
  <si>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</si>
  <si>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</si>
  <si>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</si>
  <si>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</si>
  <si>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</si>
  <si>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</si>
  <si>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</si>
  <si>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</si>
  <si>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</si>
  <si>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</si>
  <si>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</si>
  <si>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</si>
  <si>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</si>
  <si>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</si>
  <si>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</si>
  <si>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</si>
  <si>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</si>
  <si>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</si>
  <si>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</si>
  <si>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</si>
  <si>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</si>
  <si>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</si>
  <si>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</si>
  <si>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</si>
  <si>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</si>
  <si>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</si>
  <si>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</si>
  <si>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</si>
  <si>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</si>
  <si>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</si>
  <si>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</si>
  <si>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</si>
  <si>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</si>
  <si>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</si>
  <si>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</si>
  <si>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</si>
  <si>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</si>
  <si>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</si>
  <si>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</si>
  <si>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</si>
  <si>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</si>
  <si>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</si>
  <si>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</si>
  <si>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</si>
  <si>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</si>
  <si>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</si>
  <si>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</si>
  <si>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</si>
  <si>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</si>
  <si>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</si>
  <si>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</si>
  <si>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</si>
  <si>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</si>
  <si>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</si>
  <si>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</si>
  <si>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</si>
  <si>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</si>
  <si>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</si>
  <si>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</si>
  <si>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</si>
  <si>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</si>
  <si>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</si>
  <si>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</si>
  <si>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</si>
  <si>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</si>
  <si>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</si>
  <si>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</si>
  <si>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</si>
  <si>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</si>
  <si>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</si>
  <si>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</si>
  <si>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</si>
  <si>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</si>
  <si>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</si>
  <si>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</si>
  <si>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</si>
  <si>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</si>
  <si>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</si>
  <si>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</si>
  <si>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</si>
  <si>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</si>
  <si>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</si>
  <si>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</si>
  <si>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</si>
  <si>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</si>
  <si>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</si>
  <si>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</si>
  <si>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</si>
  <si>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</si>
  <si>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</si>
  <si>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</si>
  <si>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</si>
  <si>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</si>
  <si>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</si>
  <si>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</si>
  <si>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</si>
  <si>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</si>
  <si>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</si>
  <si>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</si>
  <si>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</si>
  <si>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</si>
  <si>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</si>
  <si>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</si>
  <si>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</si>
  <si>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</si>
  <si>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</si>
  <si>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</si>
  <si>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</si>
  <si>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</si>
  <si>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</si>
  <si>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</si>
  <si>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</si>
  <si>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</si>
  <si>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</si>
  <si>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</si>
  <si>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</si>
  <si>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</si>
  <si>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</si>
  <si>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</si>
  <si>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</si>
  <si>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</si>
  <si>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</si>
  <si>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</si>
  <si>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</si>
  <si>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</si>
  <si>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</si>
  <si>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</si>
  <si>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</si>
  <si>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</si>
  <si>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</si>
  <si>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</si>
  <si>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</si>
  <si>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</si>
  <si>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</si>
  <si>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</si>
  <si>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</si>
  <si>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</si>
  <si>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</si>
  <si>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</si>
  <si>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</si>
  <si>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</si>
  <si>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</si>
  <si>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</si>
  <si>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</si>
  <si>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</si>
  <si>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</si>
  <si>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</si>
  <si>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</si>
  <si>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</si>
  <si>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</si>
  <si>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</si>
  <si>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</si>
  <si>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</si>
  <si>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</si>
  <si>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</si>
  <si>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</si>
  <si>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</si>
  <si>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</si>
  <si>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</si>
  <si>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</si>
  <si>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</si>
  <si>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</si>
  <si>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</si>
  <si>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</si>
  <si>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</si>
  <si>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</si>
  <si>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</si>
  <si>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</si>
  <si>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</si>
  <si>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</si>
  <si>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</si>
  <si>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</si>
  <si>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</si>
  <si>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</si>
  <si>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</si>
  <si>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</si>
  <si>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</si>
  <si>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</si>
  <si>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</si>
  <si>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</si>
  <si>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</si>
  <si>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</si>
  <si>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</si>
  <si>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</si>
  <si>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</si>
  <si>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</si>
  <si>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</si>
  <si>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</si>
  <si>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</si>
  <si>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</si>
  <si>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</si>
  <si>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</si>
  <si>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</si>
  <si>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</si>
  <si>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</si>
  <si>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</si>
  <si>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</si>
  <si>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</si>
  <si>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</si>
  <si>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</si>
  <si>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</si>
  <si>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</si>
  <si>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</si>
  <si>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</si>
  <si>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</si>
  <si>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</si>
  <si>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</si>
  <si>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</si>
  <si>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</si>
  <si>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</si>
  <si>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</si>
  <si>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</si>
  <si>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</si>
  <si>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</si>
  <si>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</si>
  <si>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</si>
  <si>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</si>
  <si>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</si>
  <si>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</si>
  <si>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</si>
  <si>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</si>
  <si>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</si>
  <si>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</si>
  <si>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</si>
  <si>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</si>
  <si>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</si>
  <si>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</si>
  <si>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</si>
  <si>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</si>
  <si>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</si>
  <si>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</si>
  <si>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</si>
  <si>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</si>
  <si>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</si>
  <si>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</si>
  <si>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</si>
  <si>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</si>
  <si>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</si>
  <si>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</si>
  <si>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</si>
  <si>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</si>
  <si>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</si>
  <si>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</si>
  <si>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</si>
  <si>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</si>
  <si>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</si>
  <si>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</si>
  <si>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</si>
  <si>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</si>
  <si>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</si>
  <si>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</si>
  <si>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</si>
  <si>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</si>
  <si>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</si>
  <si>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</si>
  <si>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</si>
  <si>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</si>
  <si>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</si>
  <si>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</si>
  <si>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</si>
  <si>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</si>
  <si>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</si>
  <si>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</si>
  <si>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</si>
  <si>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</si>
  <si>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</si>
  <si>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</si>
  <si>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</si>
  <si>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</si>
  <si>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</si>
  <si>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</si>
  <si>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</si>
  <si>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</si>
  <si>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</si>
  <si>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</si>
  <si>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</si>
  <si>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</si>
  <si>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</si>
  <si>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</si>
  <si>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</si>
  <si>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</si>
  <si>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</si>
  <si>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</si>
  <si>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</si>
  <si>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</si>
  <si>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</si>
  <si>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</si>
  <si>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</si>
  <si>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</si>
  <si>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</si>
  <si>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</si>
  <si>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</si>
  <si>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</si>
  <si>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</si>
  <si>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</si>
  <si>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</si>
  <si>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</si>
  <si>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</si>
  <si>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</si>
  <si>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</si>
  <si>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</si>
  <si>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</si>
  <si>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</si>
  <si>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</si>
  <si>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</si>
  <si>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</si>
  <si>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</si>
  <si>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</si>
  <si>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</si>
  <si>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</si>
  <si>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</si>
  <si>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</si>
  <si>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</si>
  <si>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</si>
  <si>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</si>
  <si>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</si>
  <si>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</si>
  <si>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</si>
  <si>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</si>
  <si>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</si>
  <si>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</si>
  <si>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</si>
  <si>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</si>
  <si>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</si>
  <si>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</si>
  <si>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</si>
  <si>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</si>
  <si>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</si>
  <si>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</si>
  <si>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</si>
  <si>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</si>
  <si>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</si>
  <si>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</si>
  <si>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</si>
  <si>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</si>
  <si>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</si>
  <si>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</si>
  <si>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</si>
  <si>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</si>
  <si>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</si>
  <si>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</si>
  <si>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</si>
  <si>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</si>
  <si>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</si>
  <si>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</si>
  <si>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</si>
  <si>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</si>
  <si>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</si>
  <si>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</si>
  <si>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</si>
  <si>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</si>
  <si>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</si>
  <si>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</si>
  <si>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</si>
  <si>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</si>
  <si>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</si>
  <si>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</si>
  <si>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</si>
  <si>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</si>
  <si>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</si>
  <si>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</si>
  <si>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</si>
  <si>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</si>
  <si>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</si>
  <si>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</si>
  <si>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</si>
  <si>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</si>
  <si>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</si>
  <si>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</si>
  <si>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</si>
  <si>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</si>
  <si>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</si>
  <si>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</si>
  <si>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</si>
  <si>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</si>
  <si>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</si>
  <si>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</si>
  <si>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</si>
  <si>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</si>
  <si>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</si>
  <si>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</si>
  <si>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</si>
  <si>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</si>
  <si>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</si>
  <si>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</si>
  <si>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</si>
  <si>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</si>
  <si>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</si>
  <si>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</si>
  <si>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</si>
  <si>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</si>
  <si>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</si>
  <si>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</si>
  <si>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</si>
  <si>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</si>
  <si>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</si>
  <si>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</si>
  <si>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</si>
  <si>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</si>
  <si>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</si>
  <si>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</si>
  <si>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</si>
  <si>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</si>
  <si>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</si>
  <si>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</si>
  <si>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</si>
  <si>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</si>
  <si>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</si>
  <si>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</si>
  <si>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</si>
  <si>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</si>
  <si>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</si>
  <si>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</si>
  <si>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</si>
  <si>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</si>
  <si>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</si>
  <si>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</si>
  <si>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</si>
  <si>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</si>
  <si>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</si>
  <si>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</si>
  <si>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</si>
  <si>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</si>
  <si>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</si>
  <si>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</si>
  <si>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</si>
  <si>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</si>
  <si>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</si>
  <si>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</si>
  <si>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</si>
  <si>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</si>
  <si>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</si>
  <si>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</si>
  <si>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</si>
  <si>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</si>
  <si>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</si>
  <si>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</si>
  <si>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</si>
  <si>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</si>
  <si>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</si>
  <si>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</si>
  <si>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</si>
  <si>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</si>
  <si>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</si>
  <si>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</si>
  <si>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</si>
  <si>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</si>
  <si>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</si>
  <si>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</si>
  <si>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</si>
  <si>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</si>
  <si>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</si>
  <si>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</si>
  <si>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</si>
  <si>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</si>
  <si>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</si>
  <si>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</si>
  <si>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</si>
  <si>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</si>
  <si>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</si>
  <si>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</si>
  <si>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</si>
  <si>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</si>
  <si>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</si>
  <si>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</si>
  <si>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</si>
  <si>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</si>
  <si>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</si>
  <si>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</si>
  <si>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</si>
  <si>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</si>
  <si>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</si>
  <si>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</si>
  <si>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</si>
  <si>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</si>
  <si>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</si>
  <si>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</si>
  <si>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</si>
  <si>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</si>
  <si>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</si>
  <si>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</si>
  <si>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</si>
  <si>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</si>
  <si>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</si>
  <si>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</si>
  <si>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</si>
  <si>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</si>
  <si>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</si>
  <si>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</si>
  <si>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</si>
  <si>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</si>
  <si>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</si>
  <si>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</si>
  <si>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</si>
  <si>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</si>
  <si>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</si>
  <si>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</si>
  <si>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</si>
  <si>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</si>
  <si>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</si>
  <si>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</si>
  <si>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</si>
  <si>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</si>
  <si>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</si>
  <si>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</si>
  <si>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</si>
  <si>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</si>
  <si>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</si>
  <si>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</si>
  <si>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</si>
  <si>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</si>
  <si>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</si>
  <si>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</si>
  <si>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</si>
  <si>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</si>
  <si>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</si>
  <si>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</si>
  <si>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</si>
  <si>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</si>
  <si>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</si>
  <si>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</si>
  <si>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</si>
  <si>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</si>
  <si>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</si>
  <si>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</si>
  <si>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</si>
  <si>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</si>
  <si>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</si>
  <si>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</si>
  <si>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</si>
  <si>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</si>
  <si>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</si>
  <si>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</si>
  <si>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</si>
  <si>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</si>
  <si>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</si>
  <si>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</si>
  <si>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</si>
  <si>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</si>
  <si>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</si>
  <si>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</si>
  <si>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</si>
  <si>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</si>
  <si>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</si>
  <si>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</si>
  <si>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</si>
  <si>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</si>
  <si>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</si>
  <si>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</si>
  <si>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</si>
  <si>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</si>
  <si>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</si>
  <si>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</si>
  <si>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</si>
  <si>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</si>
  <si>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</si>
  <si>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</si>
  <si>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</si>
  <si>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</si>
  <si>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</si>
  <si>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</si>
  <si>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</si>
  <si>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</si>
  <si>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</si>
  <si>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</si>
  <si>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</si>
  <si>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</si>
  <si>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</si>
  <si>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</si>
  <si>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</si>
  <si>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</si>
  <si>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</si>
  <si>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</si>
  <si>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</si>
  <si>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</si>
  <si>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</si>
  <si>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</si>
  <si>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</si>
  <si>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</si>
  <si>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</si>
  <si>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</si>
  <si>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</si>
  <si>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</si>
  <si>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</si>
  <si>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</si>
  <si>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</si>
  <si>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</si>
  <si>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</si>
  <si>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</si>
  <si>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</si>
  <si>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</si>
  <si>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</si>
  <si>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</si>
  <si>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</si>
  <si>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</si>
  <si>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</si>
  <si>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</si>
  <si>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</si>
  <si>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</si>
  <si>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</si>
  <si>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</si>
  <si>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</si>
  <si>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</si>
  <si>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</si>
  <si>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</si>
  <si>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</si>
  <si>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</si>
  <si>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</si>
  <si>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</si>
  <si>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</si>
  <si>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</si>
  <si>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</si>
  <si>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</si>
  <si>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</si>
  <si>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</si>
  <si>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</si>
  <si>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</si>
  <si>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</si>
  <si>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</si>
  <si>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</si>
  <si>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</si>
  <si>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</si>
  <si>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</si>
  <si>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</si>
  <si>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</si>
  <si>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</si>
  <si>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</si>
  <si>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</si>
  <si>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</si>
  <si>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</si>
  <si>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</si>
  <si>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</si>
  <si>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</si>
  <si>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</si>
  <si>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</si>
  <si>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</si>
  <si>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</si>
  <si>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</si>
  <si>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</si>
  <si>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</si>
  <si>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</si>
  <si>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</si>
  <si>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</si>
  <si>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</si>
  <si>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</si>
  <si>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</si>
  <si>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</si>
  <si>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</si>
  <si>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</si>
  <si>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</si>
  <si>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</si>
  <si>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</si>
  <si>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</si>
  <si>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</si>
  <si>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</si>
  <si>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</si>
  <si>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</si>
  <si>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</si>
  <si>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</si>
  <si>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</si>
  <si>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</si>
  <si>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</si>
  <si>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</si>
  <si>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</si>
  <si>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</si>
  <si>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</si>
  <si>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</si>
  <si>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</si>
  <si>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</si>
  <si>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</si>
  <si>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</si>
  <si>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</si>
  <si>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</si>
  <si>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</si>
  <si>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</si>
  <si>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</si>
  <si>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</si>
  <si>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</si>
  <si>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</si>
  <si>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</si>
  <si>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</si>
  <si>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</si>
  <si>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</si>
  <si>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</si>
  <si>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</si>
  <si>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</si>
  <si>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</si>
  <si>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</si>
  <si>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</si>
  <si>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</si>
  <si>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</si>
  <si>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</si>
  <si>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</si>
  <si>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</si>
  <si>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</si>
  <si>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</si>
  <si>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</si>
  <si>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</si>
  <si>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</si>
  <si>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</si>
  <si>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</si>
  <si>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</si>
  <si>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</si>
  <si>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</si>
  <si>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</si>
  <si>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</si>
  <si>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</si>
  <si>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</si>
  <si>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</si>
  <si>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</si>
  <si>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</si>
  <si>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</si>
  <si>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</si>
  <si>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</si>
  <si>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</si>
  <si>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</si>
  <si>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</si>
  <si>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</si>
  <si>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</si>
  <si>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</si>
  <si>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</si>
  <si>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</si>
  <si>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</si>
  <si>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</si>
  <si>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</si>
  <si>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</si>
  <si>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</si>
  <si>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</si>
  <si>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</si>
  <si>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</si>
  <si>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</si>
  <si>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</si>
  <si>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</si>
  <si>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</si>
  <si>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</si>
  <si>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</si>
  <si>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</si>
  <si>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</si>
  <si>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</si>
  <si>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</si>
  <si>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</si>
  <si>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</si>
  <si>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</si>
  <si>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</si>
  <si>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</si>
  <si>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</si>
  <si>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</si>
  <si>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</si>
  <si>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</si>
  <si>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</si>
  <si>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</si>
  <si>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</si>
  <si>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</si>
  <si>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</si>
  <si>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</si>
  <si>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</si>
  <si>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</si>
  <si>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</si>
  <si>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</si>
  <si>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</si>
  <si>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</si>
  <si>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</si>
  <si>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</si>
  <si>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</si>
  <si>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</si>
  <si>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</si>
  <si>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</si>
  <si>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</si>
  <si>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</si>
  <si>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</si>
  <si>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</si>
  <si>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</si>
  <si>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</si>
  <si>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</si>
  <si>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</si>
  <si>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</si>
  <si>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</si>
  <si>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</si>
  <si>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</si>
  <si>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</si>
  <si>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</si>
  <si>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</si>
  <si>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</si>
  <si>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</si>
  <si>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</si>
  <si>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</si>
  <si>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</si>
  <si>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</si>
  <si>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</si>
  <si>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</si>
  <si>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</si>
  <si>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</si>
  <si>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</si>
  <si>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</si>
  <si>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</si>
  <si>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</si>
  <si>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</si>
  <si>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</si>
  <si>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</si>
  <si>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</si>
  <si>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</si>
  <si>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</si>
  <si>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</si>
  <si>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</si>
  <si>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</si>
  <si>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</si>
  <si>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</si>
  <si>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</si>
  <si>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</si>
  <si>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</si>
  <si>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</si>
  <si>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</si>
  <si>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</si>
  <si>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</si>
  <si>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</si>
  <si>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</si>
  <si>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</si>
  <si>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</si>
  <si>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</si>
  <si>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</si>
  <si>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</si>
  <si>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</si>
  <si>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</si>
  <si>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</si>
  <si>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</si>
  <si>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</si>
  <si>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</si>
  <si>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</si>
  <si>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</si>
  <si>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</si>
  <si>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</si>
  <si>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</si>
  <si>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</si>
  <si>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</si>
  <si>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</si>
  <si>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</si>
  <si>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</si>
  <si>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</si>
  <si>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</si>
  <si>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</si>
  <si>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</si>
  <si>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</si>
  <si>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</si>
  <si>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</si>
  <si>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</si>
  <si>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</si>
  <si>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</si>
  <si>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</si>
  <si>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</si>
  <si>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</si>
  <si>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</si>
  <si>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</si>
  <si>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</si>
  <si>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</si>
  <si>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</si>
  <si>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</si>
  <si>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</si>
  <si>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</si>
  <si>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</si>
  <si>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</si>
  <si>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</si>
  <si>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</si>
  <si>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</si>
  <si>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</si>
  <si>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</si>
  <si>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</si>
  <si>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</si>
  <si>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</si>
  <si>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</si>
  <si>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</si>
  <si>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</si>
  <si>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</si>
  <si>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</si>
  <si>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</si>
  <si>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</si>
  <si>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</si>
  <si>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</si>
  <si>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</si>
  <si>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</si>
  <si>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</si>
  <si>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</si>
  <si>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</si>
  <si>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</si>
  <si>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</si>
  <si>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</si>
  <si>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</si>
  <si>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</si>
  <si>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</si>
  <si>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</si>
  <si>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</si>
  <si>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</si>
  <si>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</si>
  <si>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</si>
  <si>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</si>
  <si>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</si>
  <si>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</si>
  <si>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</si>
  <si>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</si>
  <si>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</si>
  <si>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</si>
  <si>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</si>
  <si>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</si>
  <si>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</si>
  <si>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</si>
  <si>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</si>
  <si>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</si>
  <si>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</si>
  <si>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</si>
  <si>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</si>
  <si>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</si>
  <si>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</si>
  <si>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</si>
  <si>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</si>
  <si>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</si>
  <si>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</si>
  <si>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</si>
  <si>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</si>
  <si>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</si>
  <si>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</si>
  <si>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</si>
  <si>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</si>
  <si>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</si>
  <si>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</si>
  <si>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</si>
  <si>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</si>
  <si>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</si>
  <si>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</si>
  <si>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</si>
  <si>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</si>
  <si>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</si>
  <si>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</si>
  <si>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</si>
  <si>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</si>
  <si>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</si>
  <si>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</si>
  <si>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</si>
  <si>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</si>
  <si>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</si>
  <si>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</si>
  <si>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</si>
  <si>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</si>
  <si>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</si>
  <si>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</si>
  <si>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</si>
  <si>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</si>
  <si>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</si>
  <si>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</si>
  <si>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</si>
  <si>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</si>
  <si>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</si>
  <si>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</si>
  <si>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</si>
  <si>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</si>
  <si>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</si>
  <si>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</si>
  <si>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</si>
  <si>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</si>
  <si>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</si>
  <si>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</si>
  <si>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</si>
  <si>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</si>
  <si>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</si>
  <si>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</si>
  <si>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</si>
  <si>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</si>
  <si>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</si>
  <si>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</si>
  <si>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</si>
  <si>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</si>
  <si>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</si>
  <si>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</si>
  <si>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</si>
  <si>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</si>
  <si>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</si>
  <si>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</si>
  <si>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</si>
  <si>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</si>
  <si>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</si>
  <si>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</si>
  <si>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</si>
  <si>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</si>
  <si>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</si>
  <si>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</si>
  <si>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</si>
  <si>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</si>
  <si>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</si>
  <si>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</si>
  <si>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</si>
  <si>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</si>
  <si>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</si>
  <si>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</si>
  <si>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</si>
  <si>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</si>
  <si>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</si>
  <si>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</si>
  <si>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</si>
  <si>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</si>
  <si>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</si>
  <si>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</si>
  <si>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</si>
  <si>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</si>
  <si>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</si>
  <si>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</si>
  <si>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</si>
  <si>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</si>
  <si>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</si>
  <si>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</si>
  <si>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</si>
  <si>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</si>
  <si>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</si>
  <si>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</si>
  <si>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</si>
  <si>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</si>
  <si>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</si>
  <si>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</si>
  <si>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</si>
  <si>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</si>
  <si>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</si>
  <si>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</si>
  <si>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</si>
  <si>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</si>
  <si>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</si>
  <si>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</si>
  <si>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</si>
  <si>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</si>
  <si>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</si>
  <si>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</si>
  <si>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</si>
  <si>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</si>
  <si>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</si>
  <si>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</si>
  <si>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</si>
  <si>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</si>
  <si>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</si>
  <si>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</si>
  <si>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</si>
  <si>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</si>
  <si>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</si>
  <si>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</si>
  <si>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</si>
  <si>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</si>
  <si>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</si>
  <si>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</si>
  <si>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</si>
  <si>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</si>
  <si>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</si>
  <si>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</si>
  <si>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</si>
  <si>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</si>
  <si>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</si>
  <si>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</si>
  <si>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</si>
  <si>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</si>
  <si>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</si>
  <si>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</si>
  <si>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</si>
  <si>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</si>
  <si>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</si>
  <si>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</si>
  <si>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</si>
  <si>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</si>
  <si>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</si>
  <si>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</si>
  <si>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</si>
  <si>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</si>
  <si>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</si>
  <si>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</si>
  <si>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</si>
  <si>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</si>
  <si>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</si>
  <si>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</si>
  <si>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</si>
  <si>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</si>
  <si>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</si>
  <si>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</si>
  <si>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</si>
  <si>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</si>
  <si>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</si>
  <si>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</si>
  <si>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</si>
  <si>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</si>
  <si>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</si>
  <si>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</si>
  <si>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</si>
  <si>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</si>
  <si>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</si>
  <si>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</si>
  <si>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</si>
  <si>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</si>
  <si>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</si>
  <si>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</si>
  <si>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</si>
  <si>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</si>
  <si>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</si>
  <si>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</si>
  <si>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</si>
  <si>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</si>
  <si>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</si>
  <si>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</si>
  <si>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</si>
  <si>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</si>
  <si>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</si>
  <si>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</si>
  <si>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</si>
  <si>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</si>
  <si>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</si>
  <si>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</si>
  <si>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</si>
  <si>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</si>
  <si>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</si>
  <si>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</si>
  <si>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</si>
  <si>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</si>
  <si>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</si>
  <si>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</si>
  <si>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</si>
  <si>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</si>
  <si>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</si>
  <si>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</si>
  <si>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</si>
  <si>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</si>
  <si>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</si>
  <si>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</si>
  <si>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</si>
  <si>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</si>
  <si>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</si>
  <si>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</si>
  <si>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</si>
  <si>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</si>
  <si>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</si>
  <si>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</si>
  <si>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</si>
  <si>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</si>
  <si>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</si>
  <si>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</si>
  <si>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</si>
  <si>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</si>
  <si>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</si>
  <si>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</si>
  <si>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</si>
  <si>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</si>
  <si>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</si>
  <si>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</si>
  <si>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</si>
  <si>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</si>
  <si>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</si>
  <si>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</si>
  <si>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</si>
  <si>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</si>
  <si>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</si>
  <si>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</si>
  <si>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</si>
  <si>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</si>
  <si>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</si>
  <si>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</si>
  <si>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</si>
  <si>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</si>
  <si>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</si>
  <si>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</si>
  <si>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</si>
  <si>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</si>
  <si>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</si>
  <si>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</si>
  <si>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</si>
  <si>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</si>
  <si>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</si>
  <si>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</si>
  <si>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</si>
  <si>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</si>
  <si>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</si>
  <si>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</si>
  <si>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</si>
  <si>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</si>
  <si>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</si>
  <si>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</si>
  <si>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</si>
  <si>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</si>
  <si>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</si>
  <si>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</si>
  <si>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</si>
  <si>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</si>
  <si>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</si>
  <si>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</si>
  <si>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</si>
  <si>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</si>
  <si>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</si>
  <si>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</si>
  <si>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</si>
  <si>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</si>
  <si>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</si>
  <si>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</si>
  <si>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</si>
  <si>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</si>
  <si>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</si>
  <si>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</si>
  <si>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</si>
  <si>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</si>
  <si>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</si>
  <si>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</si>
  <si>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</si>
  <si>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</si>
  <si>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</si>
  <si>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</si>
  <si>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</si>
  <si>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</si>
  <si>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</si>
  <si>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</si>
  <si>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</si>
  <si>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</si>
  <si>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</si>
  <si>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</si>
  <si>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</si>
  <si>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</si>
  <si>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</si>
  <si>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</si>
  <si>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</si>
  <si>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</si>
  <si>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</si>
  <si>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</si>
  <si>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</si>
  <si>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</si>
  <si>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</si>
  <si>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</si>
  <si>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</si>
  <si>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</si>
  <si>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</si>
  <si>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</si>
  <si>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</si>
  <si>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</si>
  <si>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</si>
  <si>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</si>
  <si>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</si>
  <si>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</si>
  <si>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</si>
  <si>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</si>
  <si>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</si>
  <si>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</si>
  <si>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</si>
  <si>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</si>
  <si>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</si>
  <si>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</si>
  <si>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</si>
  <si>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</si>
  <si>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</si>
  <si>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</si>
  <si>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</si>
  <si>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</si>
  <si>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</si>
  <si>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</si>
  <si>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</si>
  <si>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</si>
  <si>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</si>
  <si>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</si>
  <si>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</si>
  <si>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</si>
  <si>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</si>
  <si>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</si>
  <si>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</si>
  <si>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</si>
  <si>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</si>
  <si>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</si>
  <si>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</si>
  <si>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</si>
  <si>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</si>
  <si>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</si>
  <si>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</si>
  <si>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</si>
  <si>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</si>
  <si>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</si>
  <si>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</si>
  <si>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</si>
  <si>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</si>
  <si>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</si>
  <si>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</si>
  <si>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</si>
  <si>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</si>
  <si>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</si>
  <si>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</si>
  <si>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</si>
  <si>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</si>
  <si>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</si>
  <si>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</si>
  <si>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</si>
  <si>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</si>
  <si>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</si>
  <si>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</si>
  <si>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</si>
  <si>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</si>
  <si>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</si>
  <si>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</si>
  <si>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</si>
  <si>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</si>
  <si>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</si>
  <si>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</si>
  <si>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</si>
  <si>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</si>
  <si>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</si>
  <si>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</si>
  <si>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</si>
  <si>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</si>
  <si>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</si>
  <si>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</si>
  <si>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</si>
  <si>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</si>
  <si>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</si>
  <si>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</si>
  <si>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</si>
  <si>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</si>
  <si>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</si>
  <si>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</si>
  <si>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</si>
  <si>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</si>
  <si>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</si>
  <si>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</si>
  <si>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</si>
  <si>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</si>
  <si>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</si>
  <si>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</si>
  <si>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</si>
  <si>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</si>
  <si>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</si>
  <si>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</si>
  <si>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</si>
  <si>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</si>
  <si>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</si>
  <si>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</si>
  <si>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</si>
  <si>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</si>
  <si>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</si>
  <si>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</si>
  <si>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</si>
  <si>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</si>
  <si>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</si>
  <si>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</si>
  <si>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</si>
  <si>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</si>
  <si>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</si>
  <si>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</si>
  <si>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</si>
  <si>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</si>
  <si>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</si>
  <si>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</si>
  <si>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</si>
  <si>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</si>
  <si>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</si>
  <si>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</si>
  <si>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</si>
  <si>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</si>
  <si>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</si>
  <si>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</si>
  <si>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</si>
  <si>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</si>
  <si>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</si>
  <si>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</si>
  <si>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</si>
  <si>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</si>
  <si>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</si>
  <si>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</si>
  <si>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</si>
  <si>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</si>
  <si>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</si>
  <si>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</si>
  <si>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</si>
  <si>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</si>
  <si>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</si>
  <si>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</si>
  <si>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</si>
  <si>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</si>
  <si>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</si>
  <si>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</si>
  <si>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</si>
  <si>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</si>
  <si>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</si>
  <si>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</si>
  <si>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</si>
  <si>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</si>
  <si>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</si>
  <si>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</si>
  <si>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</si>
  <si>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</si>
  <si>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</si>
  <si>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</si>
  <si>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</si>
  <si>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</si>
  <si>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</si>
  <si>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</si>
  <si>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</si>
  <si>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</si>
  <si>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</si>
  <si>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</si>
  <si>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</si>
  <si>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</si>
  <si>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</si>
  <si>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</si>
  <si>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</si>
  <si>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</si>
  <si>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</si>
  <si>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</si>
  <si>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</si>
  <si>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</si>
  <si>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</si>
  <si>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</si>
  <si>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</si>
  <si>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</si>
  <si>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</si>
  <si>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</si>
  <si>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</si>
  <si>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</si>
  <si>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</si>
  <si>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</si>
  <si>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</si>
  <si>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</si>
  <si>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</si>
  <si>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</si>
  <si>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</si>
  <si>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</si>
  <si>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</si>
  <si>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</si>
  <si>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</si>
  <si>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</si>
  <si>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</si>
  <si>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</si>
  <si>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</si>
  <si>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</si>
  <si>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</si>
  <si>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</si>
  <si>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</si>
  <si>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</si>
  <si>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</si>
  <si>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</si>
  <si>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</si>
  <si>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</si>
  <si>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</si>
  <si>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</si>
  <si>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</si>
  <si>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</si>
  <si>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</si>
  <si>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</si>
  <si>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</si>
  <si>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</si>
  <si>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</si>
  <si>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</si>
  <si>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</si>
  <si>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</si>
  <si>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</si>
  <si>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</si>
  <si>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</si>
  <si>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</si>
  <si>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</si>
  <si>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</si>
  <si>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</si>
  <si>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</si>
  <si>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</si>
  <si>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</si>
  <si>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</si>
  <si>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</si>
  <si>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</si>
  <si>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</si>
  <si>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</si>
  <si>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</si>
  <si>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</si>
  <si>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</si>
  <si>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</si>
  <si>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</si>
  <si>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</si>
  <si>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</si>
  <si>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</si>
  <si>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</si>
  <si>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</si>
  <si>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</si>
  <si>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</si>
  <si>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</si>
  <si>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</si>
  <si>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</si>
  <si>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</si>
  <si>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</si>
  <si>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</si>
  <si>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</si>
  <si>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</si>
  <si>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</si>
  <si>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</si>
  <si>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</si>
  <si>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</si>
  <si>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</si>
  <si>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</si>
  <si>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</si>
  <si>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</si>
  <si>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</si>
  <si>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</si>
  <si>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</si>
  <si>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</si>
  <si>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</si>
  <si>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</si>
  <si>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</si>
  <si>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</si>
  <si>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</si>
  <si>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</si>
  <si>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</si>
  <si>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</si>
  <si>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</si>
  <si>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</si>
  <si>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</si>
  <si>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</si>
  <si>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</si>
  <si>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</si>
  <si>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</si>
  <si>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</si>
  <si>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</si>
  <si>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</si>
  <si>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</si>
  <si>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</si>
  <si>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</si>
  <si>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</si>
  <si>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</si>
  <si>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</si>
  <si>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</si>
  <si>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</si>
  <si>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</si>
  <si>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</si>
  <si>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</si>
  <si>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</si>
  <si>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</si>
  <si>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</si>
  <si>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</si>
  <si>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</si>
  <si>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</si>
  <si>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</si>
  <si>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</si>
  <si>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</si>
  <si>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</si>
  <si>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</si>
  <si>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</si>
  <si>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</si>
  <si>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</si>
  <si>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</si>
  <si>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</si>
  <si>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</si>
  <si>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</si>
  <si>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</si>
  <si>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</si>
  <si>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</si>
  <si>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</si>
  <si>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</si>
  <si>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</si>
  <si>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</si>
  <si>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</si>
  <si>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</si>
  <si>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</si>
  <si>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</si>
  <si>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</si>
  <si>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</si>
  <si>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</si>
  <si>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</si>
  <si>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</si>
  <si>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</si>
  <si>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</si>
  <si>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</si>
  <si>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</si>
  <si>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</si>
  <si>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</si>
  <si>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</si>
  <si>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</si>
  <si>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</si>
  <si>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</si>
  <si>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</si>
  <si>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</si>
  <si>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</si>
  <si>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</si>
  <si>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</si>
  <si>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</si>
  <si>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</si>
  <si>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</si>
  <si>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</si>
  <si>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</si>
  <si>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</si>
  <si>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</si>
  <si>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</si>
  <si>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</si>
  <si>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</si>
  <si>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</si>
  <si>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</si>
  <si>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</si>
  <si>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</si>
  <si>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</si>
  <si>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</si>
  <si>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</si>
  <si>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</si>
  <si>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</si>
  <si>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</si>
  <si>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</si>
  <si>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</si>
  <si>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</si>
  <si>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</si>
  <si>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</si>
  <si>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</si>
  <si>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</si>
  <si>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</si>
  <si>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</si>
  <si>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</si>
  <si>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</si>
  <si>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</si>
  <si>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</si>
  <si>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</si>
  <si>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</si>
  <si>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</si>
  <si>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</si>
  <si>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</si>
  <si>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</si>
  <si>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</si>
  <si>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</si>
  <si>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</si>
  <si>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</si>
  <si>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</si>
  <si>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</si>
  <si>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</si>
  <si>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</si>
  <si>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</si>
  <si>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</si>
  <si>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</si>
  <si>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</si>
  <si>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</si>
  <si>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</si>
  <si>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</si>
  <si>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</si>
  <si>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</si>
  <si>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</si>
  <si>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</si>
  <si>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</si>
  <si>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</si>
  <si>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</si>
  <si>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</si>
  <si>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</si>
  <si>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</si>
  <si>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</si>
  <si>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</si>
  <si>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</si>
  <si>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</si>
  <si>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</si>
  <si>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</si>
  <si>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</si>
  <si>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</si>
  <si>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</si>
  <si>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</si>
  <si>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</si>
  <si>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</si>
  <si>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</si>
  <si>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</si>
  <si>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</si>
  <si>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</si>
  <si>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</si>
  <si>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</si>
  <si>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</si>
  <si>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</si>
  <si>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</si>
  <si>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</si>
  <si>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</si>
  <si>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</si>
  <si>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</si>
  <si>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</si>
  <si>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</si>
  <si>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</si>
  <si>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</si>
  <si>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</si>
  <si>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</si>
  <si>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</si>
  <si>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</si>
  <si>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</si>
  <si>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</si>
  <si>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</si>
  <si>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</si>
  <si>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</si>
  <si>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</si>
  <si>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</si>
  <si>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</si>
  <si>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</si>
  <si>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</si>
  <si>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</si>
  <si>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</si>
  <si>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</si>
  <si>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</si>
  <si>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</si>
  <si>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</si>
  <si>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</si>
  <si>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</si>
  <si>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</si>
  <si>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</si>
  <si>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</si>
  <si>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</si>
  <si>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</si>
  <si>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</si>
  <si>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</si>
  <si>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</si>
  <si>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</si>
  <si>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</si>
  <si>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</si>
  <si>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</si>
  <si>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</si>
  <si>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</si>
  <si>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</si>
  <si>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</si>
  <si>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</si>
  <si>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</si>
  <si>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</si>
  <si>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</si>
  <si>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</si>
  <si>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</si>
  <si>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</si>
  <si>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</si>
  <si>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</si>
  <si>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</si>
  <si>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</si>
  <si>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</si>
  <si>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</si>
  <si>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</si>
  <si>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</si>
  <si>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</si>
  <si>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</si>
  <si>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</si>
  <si>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</si>
  <si>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</si>
  <si>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</si>
  <si>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</si>
  <si>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</si>
  <si>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</si>
  <si>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</si>
  <si>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</si>
  <si>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</si>
  <si>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</si>
  <si>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</si>
  <si>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</si>
  <si>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</si>
  <si>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</si>
  <si>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</si>
  <si>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</si>
  <si>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</si>
  <si>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</si>
  <si>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</si>
  <si>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</si>
  <si>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</si>
  <si>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</si>
  <si>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</si>
  <si>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</si>
  <si>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</si>
  <si>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</si>
  <si>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</si>
  <si>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</si>
  <si>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</si>
  <si>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</si>
  <si>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</si>
  <si>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</si>
  <si>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</si>
  <si>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</si>
  <si>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</si>
  <si>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</si>
  <si>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</si>
  <si>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</si>
  <si>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</si>
  <si>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</si>
  <si>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</si>
  <si>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</si>
  <si>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</si>
  <si>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</si>
  <si>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</si>
  <si>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</si>
  <si>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</si>
  <si>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</si>
  <si>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</si>
  <si>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</si>
  <si>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</si>
  <si>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</si>
  <si>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</si>
  <si>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</si>
  <si>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</si>
  <si>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</si>
  <si>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</si>
  <si>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</si>
  <si>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</si>
  <si>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</si>
  <si>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</si>
  <si>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</si>
  <si>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</si>
  <si>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</si>
  <si>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</si>
  <si>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</si>
  <si>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</si>
  <si>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</si>
  <si>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</si>
  <si>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</si>
  <si>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</si>
  <si>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</si>
  <si>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</si>
  <si>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</si>
  <si>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</si>
  <si>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</si>
  <si>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</si>
  <si>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</si>
  <si>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</si>
  <si>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</si>
  <si>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</si>
  <si>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</si>
  <si>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</si>
  <si>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</si>
  <si>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</si>
  <si>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</si>
  <si>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</si>
  <si>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</si>
  <si>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</si>
  <si>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</si>
  <si>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</si>
  <si>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</si>
  <si>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</si>
  <si>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</si>
  <si>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</si>
  <si>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</si>
  <si>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</si>
  <si>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</si>
  <si>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</si>
  <si>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</si>
  <si>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</si>
  <si>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</si>
  <si>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</si>
  <si>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</si>
  <si>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</si>
  <si>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</si>
  <si>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</si>
  <si>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</si>
  <si>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</si>
  <si>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</si>
  <si>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</si>
  <si>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</si>
  <si>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</si>
  <si>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</si>
  <si>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</si>
  <si>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</si>
  <si>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</si>
  <si>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</si>
  <si>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</si>
  <si>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</si>
  <si>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</si>
  <si>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</si>
  <si>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</si>
  <si>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</si>
  <si>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</si>
  <si>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</si>
  <si>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</si>
  <si>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</si>
  <si>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</si>
  <si>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</si>
  <si>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</si>
  <si>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</si>
  <si>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</si>
  <si>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</si>
  <si>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</si>
  <si>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</si>
  <si>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</si>
  <si>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</si>
  <si>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</si>
  <si>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</si>
  <si>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</si>
  <si>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</si>
  <si>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</si>
  <si>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</si>
  <si>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</si>
  <si>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</si>
  <si>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</si>
  <si>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</si>
  <si>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</si>
  <si>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</si>
  <si>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</si>
  <si>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</si>
  <si>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</si>
  <si>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</si>
  <si>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</si>
  <si>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</si>
  <si>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</si>
  <si>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</si>
  <si>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</si>
  <si>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</si>
  <si>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</si>
  <si>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</si>
  <si>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</si>
  <si>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</si>
  <si>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</si>
  <si>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</si>
  <si>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</si>
  <si>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</si>
  <si>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</si>
  <si>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</si>
  <si>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</si>
  <si>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</si>
  <si>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</si>
  <si>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</si>
  <si>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</si>
  <si>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</si>
  <si>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</si>
  <si>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</si>
  <si>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</si>
  <si>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</si>
  <si>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</si>
  <si>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</si>
  <si>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</si>
  <si>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</si>
  <si>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</si>
  <si>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</si>
  <si>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</si>
  <si>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</si>
  <si>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</si>
  <si>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</si>
  <si>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</si>
  <si>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</si>
  <si>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</si>
  <si>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</si>
  <si>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</si>
  <si>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</si>
  <si>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</si>
  <si>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</si>
  <si>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</si>
  <si>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</si>
  <si>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</si>
  <si>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</si>
  <si>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</si>
  <si>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</si>
  <si>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</si>
  <si>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</si>
  <si>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</si>
  <si>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</si>
  <si>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</si>
  <si>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</si>
  <si>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</si>
  <si>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</si>
  <si>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</si>
  <si>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</si>
  <si>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</si>
  <si>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</si>
  <si>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</si>
  <si>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</si>
  <si>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</si>
  <si>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</si>
  <si>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</si>
  <si>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</si>
  <si>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</si>
  <si>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</si>
  <si>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</si>
  <si>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</si>
  <si>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</si>
  <si>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</si>
  <si>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</si>
  <si>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</si>
  <si>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</si>
  <si>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</si>
  <si>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</si>
  <si>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</si>
  <si>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</si>
  <si>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</si>
  <si>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</si>
  <si>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</si>
  <si>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</si>
  <si>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</si>
  <si>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</si>
  <si>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</si>
  <si>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</si>
  <si>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</si>
  <si>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</si>
  <si>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</si>
  <si>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</si>
  <si>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</si>
  <si>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</si>
  <si>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</si>
  <si>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</si>
  <si>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</si>
  <si>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</si>
  <si>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</si>
  <si>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</si>
  <si>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</si>
  <si>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</si>
  <si>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</si>
  <si>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</si>
  <si>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</si>
  <si>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</si>
  <si>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</si>
  <si>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</si>
  <si>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</si>
  <si>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</si>
  <si>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</si>
  <si>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</si>
  <si>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</si>
  <si>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</si>
  <si>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</si>
  <si>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</si>
  <si>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</si>
  <si>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</si>
  <si>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</si>
  <si>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</si>
  <si>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</si>
  <si>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</si>
  <si>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</si>
  <si>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</si>
  <si>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</si>
  <si>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</si>
  <si>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</si>
  <si>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</si>
  <si>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</si>
  <si>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</si>
  <si>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</si>
  <si>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</si>
  <si>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</si>
  <si>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</si>
  <si>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</si>
  <si>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</si>
  <si>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</si>
  <si>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</si>
  <si>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</si>
  <si>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</si>
  <si>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</si>
  <si>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</si>
  <si>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</si>
  <si>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</si>
  <si>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</si>
  <si>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</si>
  <si>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</si>
  <si>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</si>
  <si>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</si>
  <si>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</si>
  <si>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</si>
  <si>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</si>
  <si>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</si>
  <si>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</si>
  <si>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</si>
  <si>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</si>
  <si>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</si>
  <si>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</si>
  <si>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</si>
  <si>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</si>
  <si>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</si>
  <si>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</si>
  <si>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</si>
  <si>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</si>
  <si>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</si>
  <si>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</si>
  <si>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</si>
  <si>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</si>
  <si>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</si>
  <si>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</si>
  <si>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</si>
  <si>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</si>
  <si>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</si>
  <si>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</si>
  <si>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</si>
  <si>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</si>
  <si>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</si>
  <si>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</si>
  <si>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</si>
  <si>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</si>
  <si>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</si>
  <si>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</si>
  <si>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</si>
  <si>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</si>
  <si>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</si>
  <si>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</si>
  <si>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</si>
  <si>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</si>
  <si>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</si>
  <si>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</si>
  <si>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</si>
  <si>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</si>
  <si>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</si>
  <si>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</si>
  <si>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</si>
  <si>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</si>
  <si>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</si>
  <si>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</si>
  <si>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</si>
  <si>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</si>
  <si>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</si>
  <si>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</si>
  <si>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</si>
  <si>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</si>
  <si>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</si>
  <si>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</si>
  <si>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</si>
  <si>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</si>
  <si>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</si>
  <si>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</si>
  <si>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</si>
  <si>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</si>
  <si>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</si>
  <si>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</si>
  <si>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</si>
  <si>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</si>
  <si>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</si>
  <si>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</si>
  <si>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</si>
  <si>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</si>
  <si>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</si>
  <si>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</si>
  <si>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</si>
  <si>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</si>
  <si>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</si>
  <si>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</si>
  <si>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</si>
  <si>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</si>
  <si>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</si>
  <si>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</si>
  <si>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</si>
  <si>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</si>
  <si>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</si>
  <si>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</si>
  <si>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</si>
  <si>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</si>
  <si>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</si>
  <si>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</si>
  <si>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</si>
  <si>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</si>
  <si>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</si>
  <si>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</si>
  <si>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</si>
  <si>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</si>
  <si>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</si>
  <si>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</si>
  <si>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</si>
  <si>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</si>
  <si>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</si>
  <si>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</si>
  <si>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</si>
  <si>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</si>
  <si>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</si>
  <si>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</si>
  <si>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</si>
  <si>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</si>
  <si>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</si>
  <si>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</si>
  <si>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</si>
  <si>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</si>
  <si>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</si>
  <si>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</si>
  <si>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</si>
  <si>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</si>
  <si>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</si>
  <si>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</si>
  <si>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</si>
  <si>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</si>
  <si>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</si>
  <si>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</si>
  <si>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</si>
  <si>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</si>
  <si>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</si>
  <si>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</si>
  <si>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</si>
  <si>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</si>
  <si>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</si>
  <si>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</si>
  <si>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</si>
  <si>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</si>
  <si>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</si>
  <si>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</si>
  <si>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</si>
  <si>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</si>
  <si>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</si>
  <si>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</si>
  <si>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</si>
  <si>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</si>
  <si>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</si>
  <si>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</si>
  <si>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</si>
  <si>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</si>
  <si>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</si>
  <si>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</si>
  <si>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</si>
  <si>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</si>
  <si>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</si>
  <si>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</si>
  <si>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</si>
  <si>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</si>
  <si>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</si>
  <si>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</si>
  <si>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</si>
  <si>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</si>
  <si>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</si>
  <si>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</si>
  <si>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</si>
  <si>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</si>
  <si>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</si>
  <si>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</si>
  <si>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</si>
  <si>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</si>
  <si>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</si>
  <si>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</si>
  <si>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</si>
  <si>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</si>
  <si>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</si>
  <si>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</si>
  <si>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</si>
  <si>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</si>
  <si>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</si>
  <si>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</si>
  <si>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</si>
  <si>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</si>
  <si>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</si>
  <si>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</si>
  <si>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</si>
  <si>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</si>
  <si>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</si>
  <si>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</si>
  <si>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</si>
  <si>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</si>
  <si>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</si>
  <si>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</si>
  <si>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</si>
  <si>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</si>
  <si>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</si>
  <si>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</si>
  <si>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</si>
  <si>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</si>
  <si>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</si>
  <si>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</si>
  <si>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</si>
  <si>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</si>
  <si>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</si>
  <si>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</si>
  <si>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</si>
  <si>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</si>
  <si>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</si>
  <si>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</si>
  <si>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</si>
  <si>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</si>
  <si>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</si>
  <si>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</si>
  <si>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</si>
  <si>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</si>
  <si>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</si>
  <si>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</si>
  <si>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</si>
  <si>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</si>
  <si>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</si>
  <si>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</si>
  <si>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</si>
  <si>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</si>
  <si>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</si>
  <si>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</si>
  <si>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</si>
  <si>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</si>
  <si>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</si>
  <si>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</si>
  <si>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</si>
  <si>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</si>
  <si>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</si>
  <si>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</si>
  <si>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</si>
  <si>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</si>
  <si>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</si>
  <si>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</si>
  <si>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</si>
  <si>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</si>
  <si>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</si>
  <si>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</si>
  <si>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</si>
  <si>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</si>
  <si>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</si>
  <si>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</si>
  <si>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</si>
  <si>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</si>
  <si>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</si>
  <si>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</si>
  <si>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</si>
  <si>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</si>
  <si>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</si>
  <si>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</si>
  <si>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</si>
  <si>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</si>
  <si>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</si>
  <si>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</si>
  <si>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</si>
  <si>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</si>
  <si>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</si>
  <si>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</si>
  <si>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</si>
  <si>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</si>
  <si>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</si>
  <si>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</si>
  <si>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</si>
  <si>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</si>
  <si>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</si>
  <si>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</si>
  <si>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</si>
  <si>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</si>
  <si>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</si>
  <si>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</si>
  <si>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</si>
  <si>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</si>
  <si>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</si>
  <si>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</si>
  <si>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</si>
  <si>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</si>
  <si>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</si>
  <si>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</si>
  <si>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</si>
  <si>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</si>
  <si>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</si>
  <si>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</si>
  <si>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</si>
  <si>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</si>
  <si>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</si>
  <si>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</si>
  <si>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</si>
  <si>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</si>
  <si>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</si>
  <si>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</si>
  <si>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</si>
  <si>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</si>
  <si>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</si>
  <si>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</si>
  <si>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</si>
  <si>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</si>
  <si>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</si>
  <si>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</si>
  <si>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</si>
  <si>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</si>
  <si>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</si>
  <si>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</si>
  <si>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</si>
  <si>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</si>
  <si>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</si>
  <si>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</si>
  <si>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</si>
  <si>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</si>
  <si>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</si>
  <si>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</si>
  <si>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</si>
  <si>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</si>
  <si>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</si>
  <si>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</si>
  <si>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</si>
  <si>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</si>
  <si>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</si>
  <si>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</si>
  <si>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</si>
  <si>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</si>
  <si>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</si>
  <si>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</si>
  <si>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</si>
  <si>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</si>
  <si>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</si>
  <si>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</si>
  <si>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</si>
  <si>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</si>
  <si>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</si>
  <si>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</si>
  <si>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</si>
  <si>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</si>
  <si>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</si>
  <si>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</si>
  <si>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</si>
  <si>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</si>
  <si>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</si>
  <si>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</si>
  <si>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</si>
  <si>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</si>
  <si>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</si>
  <si>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</si>
  <si>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</si>
  <si>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</si>
  <si>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</si>
  <si>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</si>
  <si>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</si>
  <si>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</si>
  <si>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</si>
  <si>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</si>
  <si>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</si>
  <si>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</si>
  <si>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</si>
  <si>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</si>
  <si>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</si>
  <si>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</si>
  <si>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</si>
  <si>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</si>
  <si>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</si>
  <si>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</si>
  <si>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</si>
  <si>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</si>
  <si>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</si>
  <si>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</si>
  <si>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</si>
  <si>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</si>
  <si>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</si>
  <si>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</si>
  <si>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</si>
  <si>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</si>
  <si>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</si>
  <si>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</si>
  <si>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</si>
  <si>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</si>
  <si>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</si>
  <si>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</si>
  <si>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</si>
  <si>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</si>
  <si>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</si>
  <si>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</si>
  <si>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</si>
  <si>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</si>
  <si>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</si>
  <si>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</si>
  <si>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</si>
  <si>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</si>
  <si>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</si>
  <si>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</si>
  <si>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</si>
  <si>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</si>
  <si>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</si>
  <si>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</si>
  <si>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</si>
  <si>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</si>
  <si>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</si>
  <si>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</si>
  <si>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</si>
  <si>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</si>
  <si>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</si>
  <si>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</si>
  <si>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</si>
  <si>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</si>
  <si>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</si>
  <si>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</si>
  <si>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</si>
  <si>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</si>
  <si>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</si>
  <si>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</si>
  <si>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</si>
  <si>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</si>
  <si>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</si>
  <si>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</si>
  <si>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</si>
  <si>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</si>
  <si>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</si>
  <si>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</si>
  <si>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</si>
  <si>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</si>
  <si>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</si>
  <si>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</si>
  <si>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</si>
  <si>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</si>
  <si>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</si>
  <si>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</si>
  <si>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</si>
  <si>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</si>
  <si>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</si>
  <si>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</si>
  <si>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</si>
  <si>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</si>
  <si>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</si>
  <si>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</si>
  <si>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</si>
  <si>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</si>
  <si>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</si>
  <si>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</si>
  <si>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</si>
  <si>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</si>
  <si>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</si>
  <si>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</si>
  <si>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</si>
  <si>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</si>
  <si>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</si>
  <si>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</si>
  <si>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</si>
  <si>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</si>
  <si>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</si>
  <si>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</si>
  <si>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</si>
  <si>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</si>
  <si>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</si>
  <si>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</si>
  <si>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</si>
  <si>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</si>
  <si>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</si>
  <si>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</si>
  <si>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</si>
  <si>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</si>
  <si>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</si>
  <si>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</si>
  <si>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</si>
  <si>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</si>
  <si>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</si>
  <si>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</si>
  <si>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</si>
  <si>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</si>
  <si>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</si>
  <si>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</si>
  <si>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</si>
  <si>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</si>
  <si>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</si>
  <si>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</si>
  <si>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</si>
  <si>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</si>
  <si>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</si>
  <si>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</si>
  <si>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</si>
  <si>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</si>
  <si>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</si>
  <si>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</si>
  <si>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</si>
  <si>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</si>
  <si>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</si>
  <si>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</si>
  <si>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</si>
  <si>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</si>
  <si>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</si>
  <si>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</si>
  <si>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</si>
  <si>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</si>
  <si>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</si>
  <si>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</si>
  <si>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</si>
  <si>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</si>
  <si>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</si>
  <si>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</si>
  <si>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</si>
  <si>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</si>
  <si>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</si>
  <si>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</si>
  <si>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</si>
  <si>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</si>
  <si>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</si>
  <si>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</si>
  <si>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</si>
  <si>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</si>
  <si>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</si>
  <si>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</si>
  <si>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</si>
  <si>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</si>
  <si>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</si>
  <si>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</si>
  <si>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</si>
  <si>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</si>
  <si>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</si>
  <si>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</si>
  <si>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</si>
  <si>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</si>
  <si>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</si>
  <si>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</si>
  <si>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</si>
  <si>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</si>
  <si>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</si>
  <si>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</si>
  <si>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</si>
  <si>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</si>
  <si>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</si>
  <si>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</si>
  <si>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</si>
  <si>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</si>
  <si>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</si>
  <si>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</si>
  <si>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</si>
  <si>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</si>
  <si>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</si>
  <si>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</si>
  <si>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</si>
  <si>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</si>
  <si>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</si>
  <si>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</si>
  <si>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</si>
  <si>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</si>
  <si>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</si>
  <si>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</si>
  <si>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</si>
  <si>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</si>
  <si>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</si>
  <si>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</si>
  <si>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</si>
  <si>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</si>
  <si>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</si>
  <si>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</si>
  <si>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</si>
  <si>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</si>
  <si>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</si>
  <si>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</si>
  <si>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</si>
  <si>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</si>
  <si>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</si>
  <si>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</si>
  <si>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</si>
  <si>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</si>
  <si>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</si>
  <si>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</si>
  <si>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</si>
  <si>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</si>
  <si>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</si>
  <si>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</si>
  <si>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</si>
  <si>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</si>
  <si>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</si>
  <si>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</si>
  <si>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</si>
  <si>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</si>
  <si>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</si>
  <si>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</si>
  <si>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</si>
  <si>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</si>
  <si>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</si>
  <si>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</si>
  <si>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</si>
  <si>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</si>
  <si>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</si>
  <si>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</si>
  <si>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</si>
  <si>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</si>
  <si>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</si>
  <si>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</si>
  <si>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</si>
  <si>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</si>
  <si>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</si>
  <si>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</si>
  <si>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</si>
  <si>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</si>
  <si>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</si>
  <si>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</si>
  <si>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</si>
  <si>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</si>
  <si>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</si>
  <si>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</si>
  <si>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</si>
  <si>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</si>
  <si>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</si>
  <si>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</si>
  <si>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</si>
  <si>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</si>
  <si>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</si>
  <si>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</si>
  <si>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</si>
  <si>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</si>
  <si>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</si>
  <si>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</si>
  <si>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</si>
  <si>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</si>
  <si>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</si>
  <si>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</si>
  <si>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</si>
  <si>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</si>
  <si>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</si>
  <si>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</si>
  <si>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</si>
  <si>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</si>
  <si>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</si>
  <si>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</si>
  <si>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</si>
  <si>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</si>
  <si>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</si>
  <si>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</si>
  <si>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</si>
  <si>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</si>
  <si>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</si>
  <si>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</si>
  <si>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</si>
  <si>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</si>
  <si>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</si>
  <si>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</si>
  <si>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</si>
  <si>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</si>
  <si>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</si>
  <si>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</si>
  <si>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</si>
  <si>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</si>
  <si>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</si>
  <si>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</si>
  <si>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</si>
  <si>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</si>
  <si>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</si>
  <si>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</si>
  <si>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</si>
  <si>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</si>
  <si>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</si>
  <si>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</si>
  <si>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</si>
  <si>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</si>
  <si>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</si>
  <si>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</si>
  <si>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</si>
  <si>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</si>
  <si>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</si>
  <si>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</si>
  <si>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</si>
  <si>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</si>
  <si>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</si>
  <si>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</si>
  <si>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</si>
  <si>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</si>
  <si>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</si>
  <si>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</si>
  <si>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</si>
  <si>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</si>
  <si>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</si>
  <si>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</si>
  <si>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</si>
  <si>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</si>
  <si>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</si>
  <si>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</si>
  <si>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</si>
  <si>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</si>
  <si>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</si>
  <si>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</si>
  <si>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</si>
  <si>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</si>
  <si>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</si>
  <si>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</si>
  <si>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</si>
  <si>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</si>
  <si>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</si>
  <si>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</si>
  <si>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</si>
  <si>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</si>
  <si>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</si>
  <si>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</si>
  <si>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</si>
  <si>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</si>
  <si>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</si>
  <si>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</si>
  <si>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</si>
  <si>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</si>
  <si>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</si>
  <si>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</si>
  <si>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</si>
  <si>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</si>
  <si>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</si>
  <si>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</si>
  <si>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</si>
  <si>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</si>
  <si>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</si>
  <si>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</si>
  <si>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</si>
  <si>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</si>
  <si>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</si>
  <si>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</si>
  <si>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</si>
  <si>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</si>
  <si>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</si>
  <si>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</si>
  <si>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</si>
  <si>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</si>
  <si>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</si>
  <si>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</si>
  <si>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</si>
  <si>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</si>
  <si>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</si>
  <si>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</si>
  <si>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</si>
  <si>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</si>
  <si>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</si>
  <si>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</si>
  <si>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</si>
  <si>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</si>
  <si>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</si>
  <si>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</si>
  <si>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</si>
  <si>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</si>
  <si>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</si>
  <si>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</si>
  <si>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</si>
  <si>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</si>
  <si>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</si>
  <si>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</si>
  <si>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</si>
  <si>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</si>
  <si>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</si>
  <si>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</si>
  <si>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</si>
  <si>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</si>
  <si>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</si>
  <si>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</si>
  <si>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</si>
  <si>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</si>
  <si>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</si>
  <si>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</si>
  <si>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</si>
  <si>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</si>
  <si>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</si>
  <si>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</si>
  <si>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</si>
  <si>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</si>
  <si>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</si>
  <si>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</si>
  <si>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</si>
  <si>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</si>
  <si>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</si>
  <si>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</si>
  <si>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</si>
  <si>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</si>
  <si>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</si>
  <si>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</si>
  <si>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</si>
  <si>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</si>
  <si>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</si>
  <si>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</si>
  <si>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</si>
  <si>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</si>
  <si>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</si>
  <si>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</si>
  <si>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</si>
  <si>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</si>
  <si>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</si>
  <si>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</si>
  <si>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</si>
  <si>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</si>
  <si>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</si>
  <si>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</si>
  <si>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</si>
  <si>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</si>
  <si>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</si>
  <si>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</si>
  <si>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</si>
  <si>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</si>
  <si>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</si>
  <si>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</si>
  <si>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</si>
  <si>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</si>
  <si>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</si>
  <si>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</si>
  <si>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</si>
  <si>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</si>
  <si>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</si>
  <si>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</si>
  <si>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</si>
  <si>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</si>
  <si>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</si>
  <si>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</si>
  <si>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</si>
  <si>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</si>
  <si>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</si>
  <si>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</si>
  <si>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</si>
  <si>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</si>
  <si>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</si>
  <si>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</si>
  <si>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</si>
  <si>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</si>
  <si>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</si>
  <si>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</si>
  <si>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</si>
  <si>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</si>
  <si>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</si>
  <si>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</si>
  <si>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</si>
  <si>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</si>
  <si>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</si>
  <si>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</si>
  <si>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</si>
  <si>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</si>
  <si>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</si>
  <si>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</si>
  <si>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</si>
  <si>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</si>
  <si>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</si>
  <si>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</si>
  <si>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</si>
  <si>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</si>
  <si>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</si>
  <si>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</si>
  <si>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</si>
  <si>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</si>
  <si>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</si>
  <si>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</si>
  <si>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</si>
  <si>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</si>
  <si>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</si>
  <si>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</si>
  <si>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</si>
  <si>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</si>
  <si>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</si>
  <si>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</si>
  <si>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</si>
  <si>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</si>
  <si>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</si>
  <si>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</si>
  <si>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</si>
  <si>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</si>
  <si>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</si>
  <si>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</si>
  <si>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</si>
  <si>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</si>
  <si>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</si>
  <si>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</si>
  <si>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</si>
  <si>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</si>
  <si>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</si>
  <si>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</si>
  <si>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</si>
  <si>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</si>
  <si>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</si>
  <si>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</si>
  <si>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</si>
  <si>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</si>
  <si>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</si>
  <si>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</si>
  <si>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</si>
  <si>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</si>
  <si>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</si>
  <si>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</si>
  <si>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</si>
  <si>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</si>
  <si>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</si>
  <si>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</si>
  <si>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</si>
  <si>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</si>
  <si>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</si>
  <si>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</si>
  <si>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</si>
  <si>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</si>
  <si>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</si>
  <si>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</si>
  <si>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</si>
  <si>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</si>
  <si>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</si>
  <si>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</si>
  <si>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</si>
  <si>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</si>
  <si>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</si>
  <si>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</si>
  <si>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</si>
  <si>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</si>
  <si>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</si>
  <si>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</si>
  <si>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</si>
  <si>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</si>
  <si>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</si>
  <si>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</si>
  <si>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</si>
  <si>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</si>
  <si>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</si>
  <si>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</si>
  <si>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</si>
  <si>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</si>
  <si>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</si>
  <si>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</si>
  <si>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</si>
  <si>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</si>
  <si>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</si>
  <si>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</si>
  <si>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</si>
  <si>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</si>
  <si>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</si>
  <si>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</si>
  <si>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</si>
  <si>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</si>
  <si>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</si>
  <si>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</si>
  <si>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</si>
  <si>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</si>
  <si>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</si>
  <si>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</si>
  <si>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</si>
  <si>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</si>
  <si>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</si>
  <si>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</si>
  <si>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</si>
  <si>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</si>
  <si>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</si>
  <si>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</si>
  <si>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</si>
  <si>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</si>
  <si>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</si>
  <si>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</si>
  <si>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</si>
  <si>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</si>
  <si>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</si>
  <si>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</si>
  <si>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</si>
  <si>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</si>
  <si>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</si>
  <si>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</si>
  <si>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</si>
  <si>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</si>
  <si>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</si>
  <si>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</si>
  <si>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</si>
  <si>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</si>
  <si>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</si>
  <si>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</si>
  <si>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</si>
  <si>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</si>
  <si>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</si>
  <si>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</si>
  <si>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</si>
  <si>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</si>
  <si>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</si>
  <si>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</si>
  <si>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</si>
  <si>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</si>
  <si>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</si>
  <si>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</si>
  <si>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</si>
  <si>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</si>
  <si>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</si>
  <si>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</si>
  <si>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</si>
  <si>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</si>
  <si>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</si>
  <si>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</si>
  <si>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</si>
  <si>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</si>
  <si>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</si>
  <si>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</si>
  <si>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</si>
  <si>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</si>
  <si>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</si>
  <si>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</si>
  <si>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</si>
  <si>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</si>
  <si>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</si>
  <si>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</si>
  <si>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</si>
  <si>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</si>
  <si>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</si>
  <si>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</si>
  <si>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</si>
  <si>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</si>
  <si>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</si>
  <si>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</si>
  <si>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</si>
  <si>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</si>
  <si>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</si>
  <si>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</si>
  <si>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</si>
  <si>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</si>
  <si>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</si>
  <si>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</si>
  <si>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</si>
  <si>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</si>
  <si>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</si>
  <si>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</si>
  <si>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</si>
  <si>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</si>
  <si>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</si>
  <si>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</si>
  <si>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</si>
  <si>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</si>
  <si>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</si>
  <si>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</si>
  <si>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</si>
  <si>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</si>
  <si>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</si>
  <si>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</si>
  <si>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</si>
  <si>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</si>
  <si>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</si>
  <si>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</si>
  <si>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</si>
  <si>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</si>
  <si>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</si>
  <si>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</si>
  <si>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</si>
  <si>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</si>
  <si>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</si>
  <si>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</si>
  <si>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</si>
  <si>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</si>
  <si>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</si>
  <si>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</si>
  <si>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</si>
  <si>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</si>
  <si>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</si>
  <si>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</si>
  <si>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</si>
  <si>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</si>
  <si>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</si>
  <si>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</si>
  <si>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</si>
  <si>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</si>
  <si>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</si>
  <si>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</si>
  <si>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</si>
  <si>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</si>
  <si>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</si>
  <si>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</si>
  <si>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</si>
  <si>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</si>
  <si>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</si>
  <si>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</si>
  <si>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</si>
  <si>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</si>
  <si>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</si>
  <si>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</si>
  <si>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</si>
  <si>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</si>
  <si>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</si>
  <si>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</si>
  <si>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</si>
  <si>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</si>
  <si>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</si>
  <si>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</si>
  <si>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</si>
  <si>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</si>
  <si>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</si>
  <si>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</si>
  <si>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</si>
  <si>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</si>
  <si>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</si>
  <si>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</si>
  <si>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</si>
  <si>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</si>
  <si>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</si>
  <si>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</si>
  <si>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</si>
  <si>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</si>
  <si>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</si>
  <si>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</si>
  <si>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</si>
  <si>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</si>
  <si>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</si>
  <si>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</si>
  <si>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</si>
  <si>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</si>
  <si>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</si>
  <si>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</si>
  <si>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</si>
  <si>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</si>
  <si>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</si>
  <si>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</si>
  <si>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</si>
  <si>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</si>
  <si>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</si>
  <si>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</si>
  <si>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</si>
  <si>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</si>
  <si>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</si>
  <si>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</si>
  <si>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</si>
  <si>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</si>
  <si>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</si>
  <si>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</si>
  <si>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</si>
  <si>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</si>
  <si>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</si>
  <si>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</si>
  <si>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</si>
  <si>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</si>
  <si>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</si>
  <si>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</si>
  <si>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</si>
  <si>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</si>
  <si>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</si>
  <si>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</si>
  <si>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</si>
  <si>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</si>
  <si>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</si>
  <si>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</si>
  <si>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</si>
  <si>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</si>
  <si>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</si>
  <si>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</si>
  <si>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</si>
  <si>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</si>
  <si>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</si>
  <si>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</si>
  <si>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</si>
  <si>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</si>
  <si>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</si>
  <si>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</si>
  <si>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</si>
  <si>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</si>
  <si>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</si>
  <si>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</si>
  <si>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</si>
  <si>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</si>
  <si>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</si>
  <si>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</si>
  <si>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</si>
  <si>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</si>
  <si>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</si>
  <si>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</si>
  <si>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</si>
  <si>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</si>
  <si>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</si>
  <si>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</si>
  <si>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</si>
  <si>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</si>
  <si>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</si>
  <si>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</si>
  <si>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</si>
  <si>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</si>
  <si>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</si>
  <si>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</si>
  <si>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</si>
  <si>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</si>
  <si>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</si>
  <si>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</si>
  <si>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</si>
  <si>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</si>
  <si>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</si>
  <si>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</si>
  <si>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</si>
  <si>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</si>
  <si>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</si>
  <si>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</si>
  <si>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</si>
  <si>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</si>
  <si>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</si>
  <si>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</si>
  <si>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</si>
  <si>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</si>
  <si>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</si>
  <si>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</si>
  <si>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</si>
  <si>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</si>
  <si>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</si>
  <si>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</si>
  <si>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</si>
  <si>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</si>
  <si>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</si>
  <si>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</si>
  <si>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</si>
  <si>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</si>
  <si>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</si>
  <si>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</si>
  <si>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</si>
  <si>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</si>
  <si>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</si>
  <si>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</si>
  <si>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</si>
  <si>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</si>
  <si>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</si>
  <si>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</si>
  <si>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</si>
  <si>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</si>
  <si>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</si>
  <si>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</si>
  <si>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</si>
  <si>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</si>
  <si>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</si>
  <si>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</si>
  <si>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</si>
  <si>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</si>
  <si>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</si>
  <si>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</si>
  <si>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</si>
  <si>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</si>
  <si>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</si>
  <si>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</si>
  <si>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</si>
  <si>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</si>
  <si>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</si>
  <si>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</si>
  <si>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</si>
  <si>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</si>
  <si>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</si>
  <si>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</si>
  <si>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</si>
  <si>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</si>
  <si>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</si>
  <si>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</si>
  <si>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</si>
  <si>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</si>
  <si>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</si>
  <si>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</si>
  <si>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</si>
  <si>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</si>
  <si>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</si>
  <si>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</si>
  <si>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</si>
  <si>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</si>
  <si>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</si>
  <si>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</si>
  <si>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</si>
  <si>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</si>
  <si>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</si>
  <si>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</si>
  <si>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</si>
  <si>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</si>
  <si>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</si>
  <si>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</si>
  <si>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</si>
  <si>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</si>
  <si>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</si>
  <si>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</si>
  <si>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</si>
  <si>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</si>
  <si>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</si>
  <si>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</si>
  <si>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</si>
  <si>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</si>
  <si>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</si>
  <si>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</si>
  <si>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</si>
  <si>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</si>
  <si>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</si>
  <si>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</si>
  <si>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</si>
  <si>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</si>
  <si>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</si>
  <si>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</si>
  <si>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</si>
  <si>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</si>
  <si>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</si>
  <si>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</si>
  <si>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</si>
  <si>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</si>
  <si>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</si>
  <si>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</si>
  <si>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</si>
  <si>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</si>
  <si>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</si>
  <si>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</si>
  <si>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</si>
  <si>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</si>
  <si>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</si>
  <si>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</si>
  <si>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</si>
  <si>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</si>
  <si>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</si>
  <si>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</si>
  <si>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</si>
  <si>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</si>
  <si>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</si>
  <si>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</si>
  <si>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</si>
  <si>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</si>
  <si>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</si>
  <si>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</si>
  <si>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</si>
  <si>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</si>
  <si>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</si>
  <si>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</si>
  <si>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</si>
  <si>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</si>
  <si>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</si>
  <si>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</si>
  <si>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</si>
  <si>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</si>
  <si>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</si>
  <si>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</si>
  <si>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</si>
  <si>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</si>
  <si>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</si>
  <si>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</si>
  <si>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</si>
  <si>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</si>
  <si>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</si>
  <si>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</si>
  <si>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</si>
  <si>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</si>
  <si>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</si>
  <si>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</si>
  <si>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</si>
  <si>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</si>
  <si>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</si>
  <si>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</si>
  <si>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</si>
  <si>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</si>
  <si>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</si>
  <si>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</si>
  <si>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</si>
  <si>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</si>
  <si>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</si>
  <si>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</si>
  <si>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</si>
  <si>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</si>
  <si>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</si>
  <si>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</si>
  <si>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</si>
  <si>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</si>
  <si>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</si>
  <si>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</si>
  <si>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</si>
  <si>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</si>
  <si>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</si>
  <si>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</si>
  <si>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</si>
  <si>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</si>
  <si>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</si>
  <si>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</si>
  <si>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</si>
  <si>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</si>
  <si>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</si>
  <si>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</si>
  <si>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</si>
  <si>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</si>
  <si>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</si>
  <si>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</si>
  <si>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</si>
  <si>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</si>
  <si>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</si>
  <si>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</si>
  <si>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</si>
  <si>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</si>
  <si>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</si>
  <si>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</si>
  <si>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</si>
  <si>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</si>
  <si>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</si>
  <si>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</si>
  <si>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</si>
  <si>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</si>
  <si>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</si>
  <si>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</si>
  <si>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</si>
  <si>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</si>
  <si>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</si>
  <si>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</si>
  <si>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</si>
  <si>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</si>
  <si>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</si>
  <si>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</si>
  <si>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</si>
  <si>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</si>
  <si>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</si>
  <si>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</si>
  <si>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</si>
  <si>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</si>
  <si>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</si>
  <si>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</si>
  <si>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</si>
  <si>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</si>
  <si>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</si>
  <si>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</si>
  <si>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</si>
  <si>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</si>
  <si>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</si>
  <si>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</si>
  <si>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</si>
  <si>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</si>
  <si>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</si>
  <si>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</si>
  <si>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</si>
  <si>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</si>
  <si>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</si>
  <si>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</si>
  <si>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</si>
  <si>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</si>
  <si>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</si>
  <si>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</si>
  <si>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</si>
  <si>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</si>
  <si>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</si>
  <si>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</si>
  <si>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</si>
  <si>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</si>
  <si>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</si>
  <si>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</si>
  <si>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</si>
  <si>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</si>
  <si>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</si>
  <si>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</si>
  <si>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</si>
  <si>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</si>
  <si>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</si>
  <si>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</si>
  <si>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</si>
  <si>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</si>
  <si>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</si>
  <si>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</si>
  <si>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</si>
  <si>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</si>
  <si>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</si>
  <si>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</si>
  <si>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</si>
  <si>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</si>
  <si>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</si>
  <si>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</si>
  <si>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</si>
  <si>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</si>
  <si>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</si>
  <si>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</si>
  <si>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</si>
  <si>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</si>
  <si>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</si>
  <si>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</si>
  <si>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</si>
  <si>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</si>
  <si>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</si>
  <si>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</si>
  <si>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</si>
  <si>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</si>
  <si>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</si>
  <si>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</si>
  <si>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</si>
  <si>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</si>
  <si>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</si>
  <si>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</si>
  <si>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</si>
  <si>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</si>
  <si>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</si>
  <si>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</si>
  <si>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</si>
  <si>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</si>
  <si>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</si>
  <si>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</si>
  <si>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</si>
  <si>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</si>
  <si>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</si>
  <si>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</si>
  <si>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</si>
  <si>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</si>
  <si>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</si>
  <si>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</si>
  <si>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</si>
  <si>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</si>
  <si>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</si>
  <si>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</si>
  <si>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</si>
  <si>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</si>
  <si>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</si>
  <si>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</si>
  <si>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</si>
  <si>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</si>
  <si>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</si>
  <si>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</si>
  <si>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</si>
  <si>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</si>
  <si>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</si>
  <si>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</si>
  <si>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</si>
  <si>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</si>
  <si>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</si>
  <si>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</si>
  <si>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</si>
  <si>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</si>
  <si>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</si>
  <si>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</si>
  <si>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</si>
  <si>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</si>
  <si>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</si>
  <si>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</si>
  <si>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</si>
  <si>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</si>
  <si>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</si>
  <si>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</si>
  <si>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</si>
  <si>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</si>
  <si>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</si>
  <si>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</si>
  <si>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</si>
  <si>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</si>
  <si>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</si>
  <si>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</si>
  <si>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</si>
  <si>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</si>
  <si>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</si>
  <si>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</si>
  <si>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</si>
  <si>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</si>
  <si>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</si>
  <si>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</si>
  <si>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</si>
  <si>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</si>
  <si>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</si>
  <si>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</si>
  <si>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</si>
  <si>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</si>
  <si>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</si>
  <si>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</si>
  <si>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</si>
  <si>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</si>
  <si>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</si>
  <si>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</si>
  <si>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</si>
  <si>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</si>
  <si>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</si>
  <si>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</si>
  <si>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</si>
  <si>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</si>
  <si>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</si>
  <si>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</si>
  <si>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</si>
  <si>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</si>
  <si>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</si>
  <si>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</si>
  <si>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</si>
  <si>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</si>
  <si>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</si>
  <si>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</si>
  <si>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</si>
  <si>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</si>
  <si>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</si>
  <si>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</si>
  <si>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</si>
  <si>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</si>
  <si>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</si>
  <si>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</si>
  <si>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</si>
  <si>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</si>
  <si>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</si>
  <si>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</si>
  <si>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</si>
  <si>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</si>
  <si>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</si>
  <si>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</si>
  <si>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</si>
  <si>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</si>
  <si>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</si>
  <si>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</si>
  <si>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</si>
  <si>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</si>
  <si>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</si>
  <si>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</si>
  <si>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</si>
  <si>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</si>
  <si>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</si>
  <si>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</si>
  <si>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</si>
  <si>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</si>
  <si>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</si>
  <si>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</si>
  <si>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</si>
  <si>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</si>
  <si>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</si>
  <si>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</si>
  <si>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</si>
  <si>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</si>
  <si>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</si>
  <si>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</si>
  <si>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</si>
  <si>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</si>
  <si>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</si>
  <si>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</si>
  <si>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</si>
  <si>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</si>
  <si>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</si>
  <si>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</si>
  <si>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</si>
  <si>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</si>
  <si>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</si>
  <si>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</si>
  <si>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</si>
  <si>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</si>
  <si>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</si>
  <si>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</si>
  <si>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</si>
  <si>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</si>
  <si>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</si>
  <si>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</si>
  <si>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</si>
  <si>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</si>
  <si>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</si>
  <si>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</si>
  <si>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</si>
  <si>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</si>
  <si>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</si>
  <si>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</si>
  <si>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</si>
  <si>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</si>
  <si>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</si>
  <si>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</si>
  <si>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</si>
  <si>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</si>
  <si>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</si>
  <si>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</si>
  <si>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</si>
  <si>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</si>
  <si>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</si>
  <si>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</si>
  <si>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</si>
  <si>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</si>
  <si>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</si>
  <si>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</si>
  <si>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</si>
  <si>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</si>
  <si>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</si>
  <si>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</si>
  <si>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</si>
  <si>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</si>
  <si>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</si>
  <si>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</si>
  <si>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</si>
  <si>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</si>
  <si>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</si>
  <si>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</si>
  <si>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</si>
  <si>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</si>
  <si>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</si>
  <si>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</si>
  <si>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</si>
  <si>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</si>
  <si>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</si>
  <si>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</si>
  <si>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</si>
  <si>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</si>
  <si>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</si>
  <si>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</si>
  <si>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</si>
  <si>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</si>
  <si>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</si>
  <si>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</si>
  <si>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</si>
  <si>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</si>
  <si>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</si>
  <si>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</si>
  <si>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</si>
  <si>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</si>
  <si>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</si>
  <si>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</si>
  <si>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</si>
  <si>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</si>
  <si>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</si>
  <si>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</si>
  <si>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</si>
  <si>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</si>
  <si>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</si>
  <si>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</si>
  <si>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</si>
  <si>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</si>
  <si>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</si>
  <si>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</si>
  <si>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</si>
  <si>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</si>
  <si>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</si>
  <si>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</si>
  <si>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</si>
  <si>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</si>
  <si>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</si>
  <si>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</si>
  <si>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</si>
  <si>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</si>
  <si>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</si>
  <si>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</si>
  <si>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</si>
  <si>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</si>
  <si>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</si>
  <si>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</si>
  <si>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</si>
  <si>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</si>
  <si>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</si>
  <si>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</si>
  <si>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</si>
  <si>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</si>
  <si>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</si>
  <si>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</si>
  <si>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</si>
  <si>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</si>
  <si>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</si>
  <si>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</si>
  <si>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</si>
  <si>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</si>
  <si>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</si>
  <si>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</si>
  <si>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</si>
  <si>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</si>
  <si>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</si>
  <si>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</si>
  <si>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</si>
  <si>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</si>
  <si>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</si>
  <si>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</si>
  <si>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</si>
  <si>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</si>
  <si>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</si>
  <si>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</si>
  <si>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</si>
  <si>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</si>
  <si>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</si>
  <si>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</si>
  <si>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</si>
  <si>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</si>
  <si>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</si>
  <si>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</si>
  <si>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</si>
  <si>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</si>
  <si>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</si>
  <si>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</si>
  <si>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</si>
  <si>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</si>
  <si>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</si>
  <si>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</si>
  <si>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</si>
  <si>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</si>
  <si>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</si>
  <si>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</si>
  <si>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</si>
  <si>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</si>
  <si>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</si>
  <si>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</si>
  <si>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</si>
  <si>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</si>
  <si>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</si>
  <si>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</si>
  <si>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</si>
  <si>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</si>
  <si>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</si>
  <si>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</si>
  <si>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</si>
  <si>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</si>
  <si>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</si>
  <si>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</si>
  <si>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</si>
  <si>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</si>
  <si>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</si>
  <si>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</si>
  <si>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</si>
  <si>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</si>
  <si>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</si>
  <si>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</si>
  <si>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</si>
  <si>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</si>
  <si>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</si>
  <si>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</si>
  <si>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</si>
  <si>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</si>
  <si>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</si>
  <si>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</si>
  <si>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</si>
  <si>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</si>
  <si>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</si>
  <si>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</si>
  <si>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</si>
  <si>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</si>
  <si>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</si>
  <si>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</si>
  <si>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</si>
  <si>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</si>
  <si>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</si>
  <si>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</si>
  <si>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</si>
  <si>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</si>
  <si>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</si>
  <si>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</si>
  <si>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</si>
  <si>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</si>
  <si>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</si>
  <si>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</si>
  <si>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</si>
  <si>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</si>
  <si>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</si>
  <si>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</si>
  <si>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</si>
  <si>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</si>
  <si>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</si>
  <si>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</si>
  <si>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</si>
  <si>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</si>
  <si>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</si>
  <si>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</si>
  <si>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</si>
  <si>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</si>
  <si>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</si>
  <si>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</si>
  <si>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</si>
  <si>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</si>
  <si>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</si>
  <si>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</si>
  <si>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</si>
  <si>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</si>
  <si>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</si>
  <si>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</si>
  <si>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</si>
  <si>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</si>
  <si>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</si>
  <si>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</si>
  <si>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</si>
  <si>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</si>
  <si>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</si>
  <si>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</si>
  <si>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</si>
  <si>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</si>
  <si>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</si>
  <si>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</si>
  <si>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</si>
  <si>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</si>
  <si>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</si>
  <si>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</si>
  <si>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</si>
  <si>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</si>
  <si>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</si>
  <si>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</si>
  <si>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</si>
  <si>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</si>
  <si>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</si>
  <si>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</si>
  <si>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</si>
  <si>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</si>
  <si>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</si>
  <si>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</si>
  <si>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</si>
  <si>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</si>
  <si>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</si>
  <si>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</si>
  <si>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</si>
  <si>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</si>
  <si>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</si>
  <si>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</si>
  <si>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</si>
  <si>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</si>
  <si>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</si>
  <si>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</si>
  <si>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</si>
  <si>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</si>
  <si>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</si>
  <si>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</si>
  <si>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</si>
  <si>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</si>
  <si>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</si>
  <si>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</si>
  <si>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</si>
  <si>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</si>
  <si>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</si>
  <si>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</si>
  <si>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</si>
  <si>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</si>
  <si>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</si>
  <si>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</si>
  <si>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</si>
  <si>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</si>
  <si>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</si>
  <si>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</si>
  <si>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</si>
  <si>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</si>
  <si>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</si>
  <si>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</si>
  <si>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</si>
  <si>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</si>
  <si>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</si>
  <si>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</si>
  <si>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</si>
  <si>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</si>
  <si>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</si>
  <si>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</si>
  <si>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</si>
  <si>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</si>
  <si>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</si>
  <si>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</si>
  <si>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</si>
  <si>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</si>
  <si>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</si>
  <si>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</si>
  <si>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</si>
  <si>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</si>
  <si>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</si>
  <si>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</si>
  <si>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</si>
  <si>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</si>
  <si>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</si>
  <si>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</si>
  <si>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</si>
  <si>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</si>
  <si>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</si>
  <si>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</si>
  <si>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</si>
  <si>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</si>
  <si>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</si>
  <si>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</si>
  <si>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</si>
  <si>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</si>
  <si>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</si>
  <si>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</si>
  <si>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</si>
  <si>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</si>
  <si>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</si>
  <si>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</si>
  <si>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</si>
  <si>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</si>
  <si>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</si>
  <si>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</si>
  <si>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</si>
  <si>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</si>
  <si>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</si>
  <si>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</si>
  <si>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</si>
  <si>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</si>
  <si>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</si>
  <si>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</si>
  <si>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</si>
  <si>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</si>
  <si>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</si>
  <si>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</si>
  <si>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</si>
  <si>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</si>
  <si>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</si>
  <si>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</si>
  <si>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</si>
  <si>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</si>
  <si>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</si>
  <si>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</si>
  <si>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</si>
  <si>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</si>
  <si>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</si>
  <si>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</si>
  <si>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</si>
  <si>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</si>
  <si>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</si>
  <si>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</si>
  <si>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</si>
  <si>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</si>
  <si>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</si>
  <si>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</si>
  <si>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</si>
  <si>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</si>
  <si>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</si>
  <si>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</si>
  <si>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</si>
  <si>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</si>
  <si>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</si>
  <si>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</si>
  <si>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</si>
  <si>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</si>
  <si>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</si>
  <si>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</si>
  <si>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</si>
  <si>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</si>
  <si>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</si>
  <si>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</si>
  <si>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</si>
  <si>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</si>
  <si>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</si>
  <si>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</si>
  <si>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</si>
  <si>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</si>
  <si>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</si>
  <si>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</si>
  <si>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</si>
  <si>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</si>
  <si>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</si>
  <si>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</si>
  <si>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</si>
  <si>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</si>
  <si>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</si>
  <si>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</si>
  <si>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</si>
  <si>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</si>
  <si>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</si>
  <si>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</si>
  <si>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</si>
  <si>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</si>
  <si>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</si>
  <si>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</si>
  <si>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</si>
  <si>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</si>
  <si>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</si>
  <si>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</si>
  <si>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</si>
  <si>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</si>
  <si>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</si>
  <si>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</si>
  <si>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</si>
  <si>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</si>
  <si>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</si>
  <si>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</si>
  <si>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</si>
  <si>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</si>
  <si>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</si>
  <si>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</si>
  <si>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</si>
  <si>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</si>
  <si>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</si>
  <si>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</si>
  <si>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</si>
  <si>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</si>
  <si>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</si>
  <si>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</si>
  <si>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</si>
  <si>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</si>
  <si>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</si>
  <si>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</si>
  <si>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</si>
  <si>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</si>
  <si>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</si>
  <si>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</si>
  <si>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</si>
  <si>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</si>
  <si>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</si>
  <si>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</si>
  <si>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</si>
  <si>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</si>
  <si>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</si>
  <si>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</si>
  <si>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</si>
  <si>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</si>
  <si>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</si>
  <si>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</si>
  <si>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</si>
  <si>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</si>
  <si>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</si>
  <si>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</si>
  <si>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</si>
  <si>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</si>
  <si>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</si>
  <si>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</si>
  <si>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</si>
  <si>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</si>
  <si>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</si>
  <si>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</si>
  <si>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</si>
  <si>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</si>
  <si>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</si>
  <si>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</si>
  <si>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</si>
  <si>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</si>
  <si>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</si>
  <si>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</si>
  <si>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</si>
  <si>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</si>
  <si>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</si>
  <si>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</si>
  <si>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</si>
  <si>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</si>
  <si>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</si>
  <si>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</si>
  <si>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</si>
  <si>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</si>
  <si>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</si>
  <si>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</si>
  <si>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</si>
  <si>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</si>
  <si>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</si>
  <si>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</si>
  <si>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</si>
  <si>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</si>
  <si>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</si>
  <si>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</si>
  <si>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</si>
  <si>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</si>
  <si>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</si>
  <si>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</si>
  <si>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</si>
  <si>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</si>
  <si>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</si>
  <si>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</si>
  <si>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</si>
  <si>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</si>
  <si>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</si>
  <si>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</si>
  <si>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</si>
  <si>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</si>
  <si>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</si>
  <si>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</si>
  <si>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</si>
  <si>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</si>
  <si>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</si>
  <si>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</si>
  <si>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</si>
  <si>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</si>
  <si>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</si>
  <si>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</si>
  <si>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</si>
  <si>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</si>
  <si>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</si>
  <si>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</si>
  <si>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</si>
  <si>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</si>
  <si>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</si>
  <si>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</si>
  <si>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</si>
  <si>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</si>
  <si>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</si>
  <si>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</si>
  <si>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</si>
  <si>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</si>
  <si>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</si>
  <si>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</si>
  <si>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</si>
  <si>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</si>
  <si>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</si>
  <si>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</si>
  <si>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</si>
  <si>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</si>
  <si>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</si>
  <si>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</si>
  <si>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</si>
  <si>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</si>
  <si>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</si>
  <si>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</si>
  <si>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</si>
  <si>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</si>
  <si>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</si>
  <si>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</si>
  <si>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</si>
  <si>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</si>
  <si>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</si>
  <si>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</si>
  <si>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</si>
  <si>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</si>
  <si>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</si>
  <si>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</si>
  <si>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</si>
  <si>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</si>
  <si>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</si>
  <si>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</si>
  <si>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</si>
  <si>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</si>
  <si>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</si>
  <si>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</si>
  <si>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</si>
  <si>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</si>
  <si>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</si>
  <si>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</si>
  <si>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</si>
  <si>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</si>
  <si>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</si>
  <si>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</si>
  <si>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</si>
  <si>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</si>
  <si>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</si>
  <si>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</si>
  <si>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</si>
  <si>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</si>
  <si>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</si>
  <si>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</si>
  <si>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</si>
  <si>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</si>
  <si>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</si>
  <si>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</si>
  <si>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</si>
  <si>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</si>
  <si>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</si>
  <si>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</si>
  <si>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</si>
  <si>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</si>
  <si>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</si>
  <si>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</si>
  <si>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</si>
  <si>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</si>
  <si>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</si>
  <si>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</si>
  <si>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</si>
  <si>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</si>
  <si>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</si>
  <si>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</si>
  <si>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</si>
  <si>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</si>
  <si>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</si>
  <si>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</si>
  <si>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</si>
  <si>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</si>
  <si>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</si>
  <si>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</si>
  <si>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</si>
  <si>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</si>
  <si>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</si>
  <si>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</si>
  <si>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</si>
  <si>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</si>
  <si>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</si>
  <si>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</si>
  <si>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</si>
  <si>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</si>
  <si>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</si>
  <si>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</si>
  <si>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</si>
  <si>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</si>
  <si>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</si>
  <si>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</si>
  <si>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</si>
  <si>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</si>
  <si>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</si>
  <si>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</si>
  <si>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</si>
  <si>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</si>
  <si>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</si>
  <si>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</si>
  <si>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</si>
  <si>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</si>
  <si>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</si>
  <si>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</si>
  <si>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</si>
  <si>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</si>
  <si>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</si>
  <si>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</si>
  <si>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</si>
  <si>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</si>
  <si>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</si>
  <si>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</si>
  <si>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</si>
  <si>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</si>
  <si>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</si>
  <si>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</si>
  <si>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</si>
  <si>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</si>
  <si>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</si>
  <si>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</si>
  <si>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</si>
  <si>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</si>
  <si>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</si>
  <si>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</si>
  <si>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</si>
  <si>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</si>
  <si>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</si>
  <si>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</si>
  <si>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</si>
  <si>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</si>
  <si>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</si>
  <si>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</si>
  <si>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</si>
  <si>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</si>
  <si>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</si>
  <si>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</si>
  <si>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</si>
  <si>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</si>
  <si>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</si>
  <si>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</si>
  <si>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</si>
  <si>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</si>
  <si>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</si>
  <si>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</si>
  <si>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</si>
  <si>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</si>
  <si>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</si>
  <si>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</si>
  <si>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</si>
  <si>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</si>
  <si>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</si>
  <si>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</si>
  <si>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</si>
  <si>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</si>
  <si>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</si>
  <si>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</si>
  <si>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</si>
  <si>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</si>
  <si>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</si>
  <si>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</si>
  <si>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</si>
  <si>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</si>
  <si>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</si>
  <si>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</si>
  <si>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</si>
  <si>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</si>
  <si>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</si>
  <si>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</si>
  <si>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</si>
  <si>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</si>
  <si>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</si>
  <si>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</si>
  <si>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</si>
  <si>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</si>
  <si>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</si>
  <si>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</si>
  <si>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</si>
  <si>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</si>
  <si>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</si>
  <si>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</si>
  <si>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</si>
  <si>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</si>
  <si>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</si>
  <si>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</si>
  <si>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</si>
  <si>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</si>
  <si>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</si>
  <si>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</si>
  <si>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</si>
  <si>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</si>
  <si>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</si>
  <si>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</si>
  <si>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</si>
  <si>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</si>
  <si>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</si>
  <si>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</si>
  <si>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</si>
  <si>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</si>
  <si>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</si>
  <si>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</si>
  <si>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</si>
  <si>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</si>
  <si>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</si>
  <si>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</si>
  <si>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</si>
  <si>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</si>
  <si>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</si>
  <si>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</si>
  <si>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</si>
  <si>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</si>
  <si>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</si>
  <si>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</si>
  <si>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</si>
  <si>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</si>
  <si>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</si>
  <si>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</si>
  <si>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</si>
  <si>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</si>
  <si>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</si>
  <si>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</si>
  <si>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</si>
  <si>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</si>
  <si>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</si>
  <si>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</si>
  <si>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</si>
  <si>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</si>
  <si>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</si>
  <si>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</si>
  <si>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</si>
  <si>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</si>
  <si>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</si>
  <si>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</si>
  <si>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</si>
  <si>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</si>
  <si>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</si>
  <si>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</si>
  <si>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</si>
  <si>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</si>
  <si>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</si>
  <si>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</si>
  <si>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</si>
  <si>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</si>
  <si>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</si>
  <si>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</si>
  <si>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</si>
  <si>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</si>
  <si>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</si>
  <si>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</si>
  <si>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</si>
  <si>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</si>
  <si>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</si>
  <si>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</si>
  <si>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</si>
  <si>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</si>
  <si>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</si>
  <si>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</si>
  <si>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</si>
  <si>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</si>
  <si>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</si>
  <si>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</si>
  <si>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</si>
  <si>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</si>
  <si>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</si>
  <si>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</si>
  <si>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</si>
  <si>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</si>
  <si>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</si>
  <si>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</si>
  <si>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</si>
  <si>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</si>
  <si>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</si>
  <si>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</si>
  <si>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</si>
  <si>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</si>
  <si>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</si>
  <si>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</si>
  <si>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</si>
  <si>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</si>
  <si>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</si>
  <si>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</si>
  <si>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</si>
  <si>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</si>
  <si>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</si>
  <si>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</si>
  <si>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</si>
  <si>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</si>
  <si>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</si>
  <si>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</si>
  <si>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</si>
  <si>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</si>
  <si>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</si>
  <si>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</si>
  <si>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</si>
  <si>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</si>
  <si>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</si>
  <si>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</si>
  <si>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</si>
  <si>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</si>
  <si>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</si>
  <si>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</si>
  <si>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</si>
  <si>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</si>
  <si>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</si>
  <si>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</si>
  <si>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</si>
  <si>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</si>
  <si>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</si>
  <si>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</si>
  <si>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</si>
  <si>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</si>
  <si>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</si>
  <si>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</si>
  <si>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</si>
  <si>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</si>
  <si>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</si>
  <si>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</si>
  <si>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</si>
  <si>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</si>
  <si>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</si>
  <si>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</si>
  <si>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</si>
  <si>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</si>
  <si>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</si>
  <si>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</si>
  <si>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</si>
  <si>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</si>
  <si>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</si>
  <si>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</si>
  <si>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</si>
  <si>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</si>
  <si>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</si>
  <si>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</si>
  <si>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</si>
  <si>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</si>
  <si>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</si>
  <si>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</si>
  <si>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</si>
  <si>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</si>
  <si>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</si>
  <si>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</si>
  <si>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</si>
  <si>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</si>
  <si>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</si>
  <si>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</si>
  <si>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</si>
  <si>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</si>
  <si>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</si>
  <si>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</si>
  <si>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</si>
  <si>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</si>
  <si>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</si>
  <si>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</si>
  <si>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</si>
  <si>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</si>
  <si>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</si>
  <si>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</si>
  <si>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</si>
  <si>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</si>
  <si>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</si>
  <si>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</si>
  <si>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</si>
  <si>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</si>
  <si>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</si>
  <si>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</si>
  <si>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</si>
  <si>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</si>
  <si>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</si>
  <si>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</si>
  <si>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</si>
  <si>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</si>
  <si>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</si>
  <si>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</si>
  <si>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</si>
  <si>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</si>
  <si>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</si>
  <si>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</si>
  <si>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</si>
  <si>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</si>
  <si>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</si>
  <si>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</si>
  <si>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</si>
  <si>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</si>
  <si>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</si>
  <si>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</si>
  <si>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</si>
  <si>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</si>
  <si>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</si>
  <si>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</si>
  <si>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</si>
  <si>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</si>
  <si>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</si>
  <si>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</si>
  <si>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</si>
  <si>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</si>
  <si>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</si>
  <si>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</si>
  <si>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</si>
  <si>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</si>
  <si>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</si>
  <si>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</si>
  <si>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</si>
  <si>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</si>
  <si>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</si>
  <si>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</si>
  <si>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</si>
  <si>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</si>
  <si>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</si>
  <si>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</si>
  <si>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</si>
  <si>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</si>
  <si>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</si>
  <si>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</si>
  <si>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</si>
  <si>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</si>
  <si>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</si>
  <si>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</si>
  <si>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</si>
  <si>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</si>
  <si>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</si>
  <si>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</si>
  <si>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</si>
  <si>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</si>
  <si>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</si>
  <si>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</si>
  <si>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</si>
  <si>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</si>
  <si>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</si>
  <si>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</si>
  <si>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</si>
  <si>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</si>
  <si>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</si>
  <si>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</si>
  <si>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</si>
  <si>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</si>
  <si>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</si>
  <si>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</si>
  <si>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</si>
  <si>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</si>
  <si>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</si>
  <si>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</si>
  <si>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</si>
  <si>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</si>
  <si>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</si>
  <si>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</si>
  <si>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</si>
  <si>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</si>
  <si>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</si>
  <si>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</si>
  <si>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</si>
  <si>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</si>
  <si>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</si>
  <si>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</si>
  <si>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</si>
  <si>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</si>
  <si>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</si>
  <si>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</si>
  <si>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</si>
  <si>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</si>
  <si>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</si>
  <si>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</si>
  <si>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</si>
  <si>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</si>
  <si>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</si>
  <si>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</si>
  <si>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</si>
  <si>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</si>
  <si>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</si>
  <si>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</si>
  <si>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</si>
  <si>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</si>
  <si>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</si>
  <si>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</si>
  <si>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</si>
  <si>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</si>
  <si>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</si>
  <si>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</si>
  <si>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</si>
  <si>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</si>
  <si>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</si>
  <si>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</si>
  <si>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</si>
  <si>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</si>
  <si>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</si>
  <si>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</si>
  <si>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</si>
  <si>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</si>
  <si>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</si>
  <si>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</si>
  <si>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</si>
  <si>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</si>
  <si>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</si>
  <si>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</si>
  <si>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</si>
  <si>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</si>
  <si>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</si>
  <si>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</si>
  <si>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</si>
  <si>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</si>
  <si>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</si>
  <si>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</si>
  <si>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</si>
  <si>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</si>
  <si>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</si>
  <si>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</si>
  <si>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</si>
  <si>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</si>
  <si>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</si>
  <si>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</si>
  <si>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</si>
  <si>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</si>
  <si>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</si>
  <si>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</si>
  <si>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</si>
  <si>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</si>
  <si>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</si>
  <si>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</si>
  <si>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</si>
  <si>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</si>
  <si>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</si>
  <si>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</si>
  <si>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</si>
  <si>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</si>
  <si>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</si>
  <si>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</si>
  <si>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</si>
  <si>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</si>
  <si>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</si>
  <si>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</si>
  <si>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</si>
  <si>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</si>
  <si>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</si>
  <si>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</si>
  <si>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</si>
  <si>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</si>
  <si>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</si>
  <si>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</si>
  <si>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</si>
  <si>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</si>
  <si>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</si>
  <si>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</si>
  <si>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</si>
  <si>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</si>
  <si>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</si>
  <si>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</si>
  <si>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</si>
  <si>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</si>
  <si>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</si>
  <si>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</si>
  <si>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</si>
  <si>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</si>
  <si>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</si>
  <si>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</si>
  <si>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</si>
  <si>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</si>
  <si>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</si>
  <si>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</si>
  <si>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</si>
  <si>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</si>
  <si>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</si>
  <si>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</si>
  <si>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</si>
  <si>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</si>
  <si>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</si>
  <si>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</si>
  <si>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</si>
  <si>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</si>
  <si>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</si>
  <si>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</si>
  <si>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</si>
  <si>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</si>
  <si>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</si>
  <si>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</si>
  <si>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</si>
  <si>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</si>
  <si>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</si>
  <si>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</si>
  <si>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</si>
  <si>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</si>
  <si>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</si>
  <si>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</si>
  <si>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</si>
  <si>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</si>
  <si>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</si>
  <si>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</si>
  <si>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</si>
  <si>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</si>
  <si>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</si>
  <si>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</si>
  <si>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</si>
  <si>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</si>
  <si>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</si>
  <si>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</si>
  <si>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</si>
  <si>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</si>
  <si>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</si>
  <si>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</si>
  <si>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</si>
  <si>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</si>
  <si>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</si>
  <si>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</si>
  <si>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</si>
  <si>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</si>
  <si>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</si>
  <si>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</si>
  <si>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</si>
  <si>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</si>
  <si>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</si>
  <si>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</si>
  <si>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</si>
  <si>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</si>
  <si>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</si>
  <si>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</si>
  <si>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</si>
  <si>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</si>
  <si>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</si>
  <si>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</si>
  <si>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</si>
  <si>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</si>
  <si>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</si>
  <si>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</si>
  <si>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</si>
  <si>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</si>
  <si>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</si>
  <si>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</si>
  <si>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</si>
  <si>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</si>
  <si>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</si>
  <si>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</si>
  <si>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</si>
  <si>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</si>
  <si>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</si>
  <si>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</si>
  <si>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</si>
  <si>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</si>
  <si>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</si>
  <si>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</si>
  <si>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</si>
  <si>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</si>
  <si>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</si>
  <si>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</si>
  <si>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</si>
  <si>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</si>
  <si>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</si>
  <si>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</si>
  <si>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</si>
  <si>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</si>
  <si>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</si>
  <si>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</si>
  <si>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</si>
  <si>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</si>
  <si>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</si>
  <si>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</si>
  <si>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</si>
  <si>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</si>
  <si>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</si>
  <si>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</si>
  <si>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</si>
  <si>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</si>
  <si>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</si>
  <si>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</si>
  <si>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</si>
  <si>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</si>
  <si>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</si>
  <si>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</si>
  <si>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</si>
  <si>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</si>
  <si>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</si>
  <si>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</si>
  <si>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</si>
  <si>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</si>
  <si>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</si>
  <si>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</si>
  <si>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</si>
  <si>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</si>
  <si>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</si>
  <si>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</si>
  <si>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</si>
  <si>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</si>
  <si>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</si>
  <si>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</si>
  <si>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</si>
  <si>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</si>
  <si>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</si>
  <si>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</si>
  <si>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</si>
  <si>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</si>
  <si>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</si>
  <si>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</si>
  <si>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</si>
  <si>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</si>
  <si>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</si>
  <si>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</si>
  <si>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</si>
  <si>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</si>
  <si>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</si>
  <si>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</si>
  <si>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</si>
  <si>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</si>
  <si>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</si>
  <si>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</si>
  <si>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</si>
  <si>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</si>
  <si>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</si>
  <si>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</si>
  <si>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</si>
  <si>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</si>
  <si>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</si>
  <si>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</si>
  <si>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</si>
  <si>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</si>
  <si>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</si>
  <si>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</si>
  <si>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</si>
  <si>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</si>
  <si>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</si>
  <si>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</si>
  <si>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</si>
  <si>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</si>
  <si>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</si>
  <si>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</si>
  <si>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</si>
  <si>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</si>
  <si>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</si>
  <si>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</si>
  <si>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</si>
  <si>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</si>
  <si>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</si>
  <si>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</si>
  <si>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</si>
  <si>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</si>
  <si>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</si>
  <si>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</si>
  <si>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</si>
  <si>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</si>
  <si>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</si>
  <si>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</si>
  <si>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</si>
  <si>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</si>
  <si>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</si>
  <si>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</si>
  <si>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</si>
  <si>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</si>
  <si>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</si>
  <si>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</si>
  <si>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</si>
  <si>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</si>
  <si>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</si>
  <si>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</si>
  <si>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</si>
  <si>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</si>
  <si>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</si>
  <si>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</si>
  <si>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</si>
  <si>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</si>
  <si>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</si>
  <si>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</si>
  <si>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</si>
  <si>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</si>
  <si>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</si>
  <si>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</si>
  <si>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</si>
  <si>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</si>
  <si>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</si>
  <si>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</si>
  <si>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</si>
  <si>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</si>
  <si>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</si>
  <si>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</si>
  <si>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</si>
  <si>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</si>
  <si>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</si>
  <si>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</si>
  <si>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</si>
  <si>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</si>
  <si>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</si>
  <si>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</si>
  <si>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</si>
  <si>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</si>
  <si>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</si>
  <si>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</si>
  <si>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</si>
  <si>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</si>
  <si>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</si>
  <si>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</si>
  <si>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</si>
  <si>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</si>
  <si>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</si>
  <si>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</si>
  <si>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</si>
  <si>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</si>
  <si>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</si>
  <si>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</si>
  <si>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</si>
  <si>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</si>
  <si>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</si>
  <si>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</si>
  <si>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</si>
  <si>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</si>
  <si>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</si>
  <si>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</si>
  <si>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</si>
  <si>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</si>
  <si>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</si>
  <si>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</si>
  <si>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</si>
  <si>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</si>
  <si>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</si>
  <si>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</si>
  <si>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</si>
  <si>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</si>
  <si>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</si>
  <si>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</si>
  <si>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</si>
  <si>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</si>
  <si>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</si>
  <si>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</si>
  <si>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</si>
  <si>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</si>
  <si>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</si>
  <si>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</si>
  <si>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</si>
  <si>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</si>
  <si>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</si>
  <si>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</si>
  <si>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</si>
  <si>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</si>
  <si>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</si>
  <si>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</si>
  <si>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</si>
  <si>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</si>
  <si>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</si>
  <si>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</si>
  <si>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</si>
  <si>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</si>
  <si>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</si>
  <si>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</si>
  <si>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</si>
  <si>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</si>
  <si>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</si>
  <si>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</si>
  <si>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</si>
  <si>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</si>
  <si>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</si>
  <si>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</si>
  <si>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</si>
  <si>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</si>
  <si>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</si>
  <si>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</si>
  <si>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</si>
  <si>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</si>
  <si>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</si>
  <si>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</si>
  <si>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</si>
  <si>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</si>
  <si>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</si>
  <si>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</si>
  <si>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</si>
  <si>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</si>
  <si>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</si>
  <si>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</si>
  <si>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</si>
  <si>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</si>
  <si>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</si>
  <si>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</si>
  <si>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</si>
  <si>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</si>
  <si>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</si>
  <si>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</si>
  <si>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</si>
  <si>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</si>
  <si>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</si>
  <si>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</si>
  <si>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</si>
  <si>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</si>
  <si>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</si>
  <si>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</si>
  <si>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</si>
  <si>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</si>
  <si>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</si>
  <si>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</si>
  <si>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</si>
  <si>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</si>
  <si>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</si>
  <si>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</si>
  <si>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</si>
  <si>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</si>
  <si>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</si>
  <si>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</si>
  <si>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</si>
  <si>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</si>
  <si>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</si>
  <si>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</si>
  <si>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</si>
  <si>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</si>
  <si>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</si>
  <si>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</si>
  <si>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</si>
  <si>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</si>
  <si>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</si>
  <si>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</si>
  <si>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</si>
  <si>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</si>
  <si>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</si>
  <si>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</si>
  <si>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</si>
  <si>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</si>
  <si>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</si>
  <si>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</si>
  <si>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</si>
  <si>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</si>
  <si>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</si>
  <si>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</si>
  <si>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</si>
  <si>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</si>
  <si>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</si>
  <si>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</si>
  <si>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</si>
  <si>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</si>
  <si>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</si>
  <si>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</si>
  <si>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</si>
  <si>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</si>
  <si>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</si>
  <si>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</si>
  <si>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</si>
  <si>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</si>
  <si>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</si>
  <si>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</si>
  <si>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</si>
  <si>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</si>
  <si>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</si>
  <si>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</si>
  <si>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</si>
  <si>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</si>
  <si>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</si>
  <si>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</si>
  <si>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</si>
  <si>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</si>
  <si>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</si>
  <si>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</si>
  <si>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</si>
  <si>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</si>
  <si>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</si>
  <si>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</si>
  <si>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</si>
  <si>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</si>
  <si>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</si>
  <si>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</si>
  <si>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</si>
  <si>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</si>
  <si>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</si>
  <si>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</si>
  <si>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</si>
  <si>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</si>
  <si>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</si>
  <si>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</si>
  <si>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</si>
  <si>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</si>
  <si>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</si>
  <si>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</si>
  <si>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</si>
  <si>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</si>
  <si>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</si>
  <si>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</si>
  <si>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</si>
  <si>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</si>
  <si>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</si>
  <si>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</si>
  <si>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</si>
  <si>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</si>
  <si>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</si>
  <si>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</si>
  <si>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</si>
  <si>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</si>
  <si>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</si>
  <si>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</si>
  <si>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</si>
  <si>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</si>
  <si>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</si>
  <si>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</si>
  <si>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</si>
  <si>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</si>
  <si>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</si>
  <si>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</si>
  <si>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</si>
  <si>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</si>
  <si>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</si>
  <si>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</si>
  <si>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</si>
  <si>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</si>
  <si>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</si>
  <si>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</si>
  <si>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</si>
  <si>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</si>
  <si>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</si>
  <si>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</si>
  <si>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</si>
  <si>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</si>
  <si>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</si>
  <si>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</si>
  <si>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</si>
  <si>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</si>
  <si>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</si>
  <si>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</si>
  <si>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</si>
  <si>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</si>
  <si>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</si>
  <si>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</si>
  <si>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</si>
  <si>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</si>
  <si>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</si>
  <si>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</si>
  <si>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</si>
  <si>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</si>
  <si>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</si>
  <si>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</si>
  <si>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</si>
  <si>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</si>
  <si>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</si>
  <si>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</si>
  <si>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</si>
  <si>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</si>
  <si>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</si>
  <si>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</si>
  <si>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</si>
  <si>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</si>
  <si>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</si>
  <si>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</si>
  <si>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</si>
  <si>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</si>
  <si>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</si>
  <si>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</si>
  <si>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</si>
  <si>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</si>
  <si>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</si>
  <si>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</si>
  <si>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</si>
  <si>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</si>
  <si>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</si>
  <si>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</si>
  <si>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</si>
  <si>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</si>
  <si>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</si>
  <si>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</si>
  <si>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</si>
  <si>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</si>
  <si>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</si>
  <si>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</si>
  <si>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</si>
  <si>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</si>
  <si>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</si>
  <si>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</si>
  <si>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</si>
  <si>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</si>
  <si>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</si>
  <si>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</si>
  <si>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</si>
  <si>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</si>
  <si>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</si>
  <si>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</si>
  <si>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</si>
  <si>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</si>
  <si>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</si>
  <si>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</si>
  <si>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</si>
  <si>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</si>
  <si>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</si>
  <si>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</si>
  <si>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</si>
  <si>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</si>
  <si>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</si>
  <si>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</si>
  <si>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</si>
  <si>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</si>
  <si>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</si>
  <si>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</si>
  <si>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</si>
  <si>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</si>
  <si>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</si>
  <si>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</si>
  <si>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</si>
  <si>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</si>
  <si>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</si>
  <si>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</si>
  <si>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</si>
  <si>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</si>
  <si>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</si>
  <si>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</si>
  <si>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</si>
  <si>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</si>
  <si>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</si>
  <si>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</si>
  <si>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</si>
  <si>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</si>
  <si>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</si>
  <si>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</si>
  <si>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</si>
  <si>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</si>
  <si>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</si>
  <si>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</si>
  <si>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</si>
  <si>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</si>
  <si>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</si>
  <si>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</si>
  <si>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</si>
  <si>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</si>
  <si>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</si>
  <si>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</si>
  <si>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</si>
  <si>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</si>
  <si>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</si>
  <si>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</si>
  <si>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</si>
  <si>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</si>
  <si>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</si>
  <si>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</si>
  <si>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</si>
  <si>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</si>
  <si>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</si>
  <si>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</si>
  <si>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</si>
  <si>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</si>
  <si>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</si>
  <si>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</si>
  <si>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</si>
  <si>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</si>
  <si>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</si>
  <si>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</si>
  <si>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</si>
  <si>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</si>
  <si>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</si>
  <si>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</si>
  <si>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</si>
  <si>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</si>
  <si>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</si>
  <si>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</si>
  <si>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</si>
  <si>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</si>
  <si>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</si>
  <si>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</si>
  <si>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</si>
  <si>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</si>
  <si>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</si>
  <si>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</si>
  <si>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</si>
  <si>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</si>
  <si>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</si>
  <si>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</si>
  <si>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</si>
  <si>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</si>
  <si>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</si>
  <si>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</si>
  <si>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</si>
  <si>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</si>
  <si>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</si>
  <si>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</si>
  <si>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</si>
  <si>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</si>
  <si>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</si>
  <si>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</si>
  <si>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</si>
  <si>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</si>
  <si>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</si>
  <si>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</si>
  <si>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</si>
  <si>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</si>
  <si>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</si>
  <si>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</si>
  <si>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</si>
  <si>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</si>
  <si>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</si>
  <si>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</si>
  <si>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</si>
  <si>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</si>
  <si>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</si>
  <si>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</si>
  <si>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</si>
  <si>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</si>
  <si>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</si>
  <si>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</si>
  <si>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</si>
  <si>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</si>
  <si>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</si>
  <si>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</si>
  <si>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</si>
  <si>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</si>
  <si>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</si>
  <si>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</si>
  <si>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</si>
  <si>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</si>
  <si>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</si>
  <si>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</si>
  <si>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</si>
  <si>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</si>
  <si>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</si>
  <si>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</si>
  <si>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</si>
  <si>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</si>
  <si>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</si>
  <si>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</si>
  <si>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</si>
  <si>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</si>
  <si>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</si>
  <si>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</si>
  <si>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</si>
  <si>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</si>
  <si>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</si>
  <si>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</si>
  <si>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</si>
  <si>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</si>
  <si>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</si>
  <si>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</si>
  <si>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</si>
  <si>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</si>
  <si>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</si>
  <si>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</si>
  <si>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</si>
  <si>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</si>
  <si>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</si>
  <si>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</si>
  <si>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</si>
  <si>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</si>
  <si>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</si>
  <si>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</si>
  <si>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</si>
  <si>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</si>
  <si>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</si>
  <si>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</si>
  <si>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</si>
  <si>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</si>
  <si>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</si>
  <si>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</si>
  <si>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</si>
  <si>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</si>
  <si>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</si>
  <si>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</si>
  <si>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</si>
  <si>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</si>
  <si>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</si>
  <si>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</si>
  <si>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</si>
  <si>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</si>
  <si>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</si>
  <si>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</si>
  <si>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</si>
  <si>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</si>
  <si>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</si>
  <si>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</si>
  <si>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</si>
  <si>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</si>
  <si>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</si>
  <si>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</si>
  <si>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</si>
  <si>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</si>
  <si>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</si>
  <si>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</si>
  <si>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</si>
  <si>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</si>
  <si>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</si>
  <si>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</si>
  <si>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</si>
  <si>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</si>
  <si>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</si>
  <si>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</si>
  <si>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</si>
  <si>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</si>
  <si>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</si>
  <si>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</si>
  <si>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</si>
  <si>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</si>
  <si>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</si>
  <si>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</si>
  <si>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</si>
  <si>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</si>
  <si>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</si>
  <si>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</si>
  <si>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</si>
  <si>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</si>
  <si>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</si>
  <si>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</si>
  <si>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</si>
  <si>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</si>
  <si>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</si>
  <si>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</si>
  <si>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</si>
  <si>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</si>
  <si>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</si>
  <si>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</si>
  <si>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</si>
  <si>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</si>
  <si>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</si>
  <si>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</si>
  <si>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</si>
  <si>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</si>
  <si>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</si>
  <si>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</si>
  <si>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</si>
  <si>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</si>
  <si>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</si>
  <si>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</si>
  <si>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</si>
  <si>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</si>
  <si>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</si>
  <si>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</si>
  <si>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</si>
  <si>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</si>
  <si>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</si>
  <si>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</si>
  <si>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</si>
  <si>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</si>
  <si>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</si>
  <si>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</si>
  <si>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</si>
  <si>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</si>
  <si>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</si>
  <si>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</si>
  <si>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</si>
  <si>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</si>
  <si>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</si>
  <si>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</si>
  <si>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</si>
  <si>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</si>
  <si>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</si>
  <si>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</si>
  <si>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</si>
  <si>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</si>
  <si>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</si>
  <si>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</si>
  <si>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</si>
  <si>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</si>
  <si>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</si>
  <si>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</si>
  <si>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</si>
  <si>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</si>
  <si>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</si>
  <si>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</si>
  <si>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</si>
  <si>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</si>
  <si>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</si>
  <si>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</si>
  <si>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</si>
  <si>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</si>
  <si>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</si>
  <si>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</si>
  <si>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</si>
  <si>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</si>
  <si>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</si>
  <si>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</si>
  <si>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</si>
  <si>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</si>
  <si>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</si>
  <si>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</si>
  <si>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</si>
  <si>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</si>
  <si>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</si>
  <si>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</si>
  <si>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</si>
  <si>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</si>
  <si>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</si>
  <si>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</si>
  <si>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</si>
  <si>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</si>
  <si>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</si>
  <si>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</si>
  <si>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</si>
  <si>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</si>
  <si>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</si>
  <si>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</si>
  <si>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</si>
  <si>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</si>
  <si>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</si>
  <si>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</si>
  <si>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</si>
  <si>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</si>
  <si>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</si>
  <si>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</si>
  <si>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</si>
  <si>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</si>
  <si>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</si>
  <si>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</si>
  <si>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</si>
  <si>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</si>
  <si>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</si>
  <si>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</si>
  <si>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</si>
  <si>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</si>
  <si>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</si>
  <si>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</si>
  <si>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</si>
  <si>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</si>
  <si>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</si>
  <si>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</si>
  <si>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</si>
  <si>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</si>
  <si>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</si>
  <si>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</si>
  <si>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</si>
  <si>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</si>
  <si>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</si>
  <si>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</si>
  <si>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</si>
  <si>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</si>
  <si>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</si>
  <si>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</si>
  <si>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</si>
  <si>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</si>
  <si>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</si>
  <si>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</si>
  <si>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</si>
  <si>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</si>
  <si>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</si>
  <si>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</si>
  <si>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</si>
  <si>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</si>
  <si>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</si>
  <si>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</si>
  <si>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</si>
  <si>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</si>
  <si>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</si>
  <si>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</si>
  <si>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</si>
  <si>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</si>
  <si>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</si>
  <si>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</si>
  <si>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</si>
  <si>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</si>
  <si>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</si>
  <si>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</si>
  <si>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</si>
  <si>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</si>
  <si>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</si>
  <si>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</si>
  <si>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</si>
  <si>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</si>
  <si>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</si>
  <si>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</si>
  <si>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</si>
  <si>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</si>
  <si>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</si>
  <si>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</si>
  <si>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</si>
  <si>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</si>
  <si>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</si>
  <si>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</si>
  <si>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</si>
  <si>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</si>
  <si>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</si>
  <si>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</si>
  <si>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</si>
  <si>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</si>
  <si>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</si>
  <si>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</si>
  <si>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</si>
  <si>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</si>
  <si>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</si>
  <si>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</si>
  <si>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</si>
  <si>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</si>
  <si>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</si>
  <si>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</si>
  <si>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</si>
  <si>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</si>
  <si>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</si>
  <si>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</si>
  <si>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</si>
  <si>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</si>
  <si>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</si>
  <si>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</si>
  <si>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</si>
  <si>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</si>
  <si>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</si>
  <si>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</si>
  <si>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</si>
  <si>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</si>
  <si>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</si>
  <si>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</si>
  <si>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</si>
  <si>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</si>
  <si>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</si>
  <si>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</si>
  <si>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</si>
  <si>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</si>
  <si>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</si>
  <si>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</si>
  <si>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</si>
  <si>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</si>
  <si>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</si>
  <si>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</si>
  <si>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</si>
  <si>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</si>
  <si>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</si>
  <si>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</si>
  <si>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</si>
  <si>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</si>
  <si>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</si>
  <si>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</si>
  <si>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</si>
  <si>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</si>
  <si>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</si>
  <si>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</si>
  <si>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</si>
  <si>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</si>
  <si>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</si>
  <si>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</si>
  <si>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</si>
  <si>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</si>
  <si>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</si>
  <si>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</si>
  <si>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</si>
  <si>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</si>
  <si>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</si>
  <si>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</si>
  <si>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</si>
  <si>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</si>
  <si>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</si>
  <si>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</si>
  <si>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</si>
  <si>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</si>
  <si>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</si>
  <si>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</si>
  <si>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</si>
  <si>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</si>
  <si>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</si>
  <si>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</si>
  <si>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</si>
  <si>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</si>
  <si>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</si>
  <si>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</si>
  <si>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</si>
  <si>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</si>
  <si>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</si>
  <si>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</si>
  <si>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</si>
  <si>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</si>
  <si>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</si>
  <si>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</si>
  <si>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</si>
  <si>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</si>
  <si>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</si>
  <si>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</si>
  <si>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</si>
  <si>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</si>
  <si>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</si>
  <si>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</si>
  <si>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</si>
  <si>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</si>
  <si>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</si>
  <si>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</si>
  <si>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</si>
  <si>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</si>
  <si>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</si>
  <si>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</si>
  <si>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</si>
  <si>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</si>
  <si>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</si>
  <si>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</si>
  <si>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</si>
  <si>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</si>
  <si>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</si>
  <si>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</si>
  <si>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</si>
  <si>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</si>
  <si>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</si>
  <si>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</si>
  <si>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</si>
  <si>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</si>
  <si>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</si>
  <si>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</si>
  <si>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</si>
  <si>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</si>
  <si>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</si>
  <si>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</si>
  <si>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</si>
  <si>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</si>
  <si>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</si>
  <si>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</si>
  <si>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</si>
  <si>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</si>
  <si>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</si>
  <si>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</si>
  <si>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</si>
  <si>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</si>
  <si>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</si>
  <si>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</si>
  <si>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</si>
  <si>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</si>
  <si>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</si>
  <si>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</si>
  <si>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</si>
  <si>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</si>
  <si>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</si>
  <si>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</si>
  <si>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</si>
  <si>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</si>
  <si>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</si>
  <si>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</si>
  <si>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</si>
  <si>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</si>
  <si>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</si>
  <si>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</si>
  <si>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</si>
  <si>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</si>
  <si>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</si>
  <si>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</si>
  <si>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</si>
  <si>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</si>
  <si>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</si>
  <si>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</si>
  <si>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</si>
  <si>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</si>
  <si>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</si>
  <si>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</si>
  <si>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</si>
  <si>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</si>
  <si>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</si>
  <si>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</si>
  <si>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</si>
  <si>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</si>
  <si>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</si>
  <si>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</si>
  <si>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</si>
  <si>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</si>
  <si>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</si>
  <si>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</si>
  <si>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</si>
  <si>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</si>
  <si>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</si>
  <si>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</si>
  <si>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</si>
  <si>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</si>
  <si>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</si>
  <si>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</si>
  <si>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</si>
  <si>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</si>
  <si>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</si>
  <si>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</si>
  <si>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</si>
  <si>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</si>
  <si>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</si>
  <si>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</si>
  <si>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</si>
  <si>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</si>
  <si>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</si>
  <si>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</si>
  <si>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</si>
  <si>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</si>
  <si>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</si>
  <si>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</si>
  <si>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</si>
  <si>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</si>
  <si>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</si>
  <si>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</si>
  <si>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</si>
  <si>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</si>
  <si>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</si>
  <si>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</si>
  <si>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</si>
  <si>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</si>
  <si>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</si>
  <si>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</si>
  <si>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</si>
  <si>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</si>
  <si>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</si>
  <si>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</si>
  <si>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</si>
  <si>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</si>
  <si>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</si>
  <si>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</si>
  <si>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</si>
  <si>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</si>
  <si>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</si>
  <si>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</si>
  <si>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</si>
  <si>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</si>
  <si>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</si>
  <si>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</si>
  <si>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</si>
  <si>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</si>
  <si>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</si>
  <si>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</si>
  <si>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</si>
  <si>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</si>
  <si>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</si>
  <si>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</si>
  <si>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</si>
  <si>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</si>
  <si>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</si>
  <si>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</si>
  <si>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</si>
  <si>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</si>
  <si>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</si>
  <si>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</si>
  <si>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</si>
  <si>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</si>
  <si>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</si>
  <si>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</si>
  <si>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</si>
  <si>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</si>
  <si>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</si>
  <si>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</si>
  <si>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</si>
  <si>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</si>
  <si>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</si>
  <si>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</si>
  <si>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</si>
  <si>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</si>
  <si>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</si>
  <si>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</si>
  <si>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</si>
  <si>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</si>
  <si>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</si>
  <si>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</si>
  <si>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</si>
  <si>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</si>
  <si>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</si>
  <si>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</si>
  <si>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</si>
  <si>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</si>
  <si>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</si>
  <si>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</si>
  <si>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</si>
  <si>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</si>
  <si>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</si>
  <si>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</si>
  <si>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</si>
  <si>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</si>
  <si>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</si>
  <si>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</si>
  <si>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</si>
  <si>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</si>
  <si>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</si>
  <si>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</si>
  <si>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</si>
  <si>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</si>
  <si>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</si>
  <si>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</si>
  <si>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</si>
  <si>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</si>
  <si>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</si>
  <si>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</si>
  <si>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</si>
  <si>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</si>
  <si>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</si>
  <si>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</si>
  <si>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</si>
  <si>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</si>
  <si>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</si>
  <si>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</si>
  <si>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</si>
  <si>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</si>
  <si>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</si>
  <si>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</si>
  <si>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</si>
  <si>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</si>
  <si>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</si>
  <si>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</si>
  <si>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</si>
  <si>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</si>
  <si>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</si>
  <si>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</si>
  <si>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</si>
  <si>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</si>
  <si>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</si>
  <si>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</si>
  <si>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</si>
  <si>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</si>
  <si>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</si>
  <si>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</si>
  <si>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</si>
  <si>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</si>
  <si>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</si>
  <si>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</si>
  <si>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</si>
  <si>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</si>
  <si>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</si>
  <si>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</si>
  <si>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</si>
  <si>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</si>
  <si>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</si>
  <si>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</si>
  <si>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</si>
  <si>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</si>
  <si>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</si>
  <si>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</si>
  <si>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</si>
  <si>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</si>
  <si>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</si>
  <si>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</si>
  <si>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</si>
  <si>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</si>
  <si>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</si>
  <si>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</si>
  <si>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</si>
  <si>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</si>
  <si>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</si>
  <si>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</si>
  <si>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</si>
  <si>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</si>
  <si>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</si>
  <si>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</si>
  <si>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</si>
  <si>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</si>
  <si>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</si>
  <si>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</si>
  <si>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</si>
  <si>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</si>
  <si>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</si>
  <si>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</si>
  <si>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</si>
  <si>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</si>
  <si>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</si>
  <si>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</si>
  <si>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</si>
  <si>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</si>
  <si>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</si>
  <si>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</si>
  <si>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</si>
  <si>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</si>
  <si>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</si>
  <si>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</si>
  <si>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</si>
  <si>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</si>
  <si>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</si>
  <si>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</si>
  <si>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</si>
  <si>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</si>
  <si>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</si>
  <si>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</si>
  <si>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</si>
  <si>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</si>
  <si>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</si>
  <si>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</si>
  <si>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</si>
  <si>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</si>
  <si>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</si>
  <si>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</si>
  <si>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</si>
  <si>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</si>
  <si>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</si>
  <si>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</si>
  <si>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</si>
  <si>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</si>
  <si>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</si>
  <si>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</si>
  <si>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</si>
  <si>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</si>
  <si>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</si>
  <si>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</si>
  <si>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</si>
  <si>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</si>
  <si>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</si>
  <si>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</si>
  <si>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</si>
  <si>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</si>
  <si>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</si>
  <si>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</si>
  <si>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</si>
  <si>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</si>
  <si>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</si>
  <si>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</si>
  <si>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</si>
  <si>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</si>
  <si>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</si>
  <si>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</si>
  <si>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</si>
  <si>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</si>
  <si>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</si>
  <si>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</si>
  <si>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</si>
  <si>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</si>
  <si>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</si>
  <si>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</si>
  <si>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</si>
  <si>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</si>
  <si>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</si>
  <si>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</si>
  <si>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</si>
  <si>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</si>
  <si>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</si>
  <si>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</si>
  <si>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</si>
  <si>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</si>
  <si>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</si>
  <si>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</si>
  <si>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</si>
  <si>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</si>
  <si>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</si>
  <si>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</si>
  <si>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</si>
  <si>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</si>
  <si>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</si>
  <si>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</si>
  <si>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</si>
  <si>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</si>
  <si>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</si>
  <si>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</si>
  <si>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</si>
  <si>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</si>
  <si>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</si>
  <si>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</si>
  <si>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</si>
  <si>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</si>
  <si>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</si>
  <si>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</si>
  <si>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</si>
  <si>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</si>
  <si>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</si>
  <si>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</si>
  <si>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</si>
  <si>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</si>
  <si>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</si>
  <si>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</si>
  <si>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</si>
  <si>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</si>
  <si>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</si>
  <si>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</si>
  <si>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</si>
  <si>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</si>
  <si>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</si>
  <si>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</si>
  <si>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</si>
  <si>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</si>
  <si>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</si>
  <si>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</si>
  <si>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</si>
  <si>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</si>
  <si>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</si>
  <si>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</si>
  <si>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</si>
  <si>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</si>
  <si>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</si>
  <si>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</si>
  <si>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</si>
  <si>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</si>
  <si>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</si>
  <si>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</si>
  <si>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</si>
  <si>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</si>
  <si>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</si>
  <si>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</si>
  <si>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</si>
  <si>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</si>
  <si>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</si>
  <si>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</si>
  <si>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</si>
  <si>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</si>
  <si>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</si>
  <si>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</si>
  <si>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</si>
  <si>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</si>
  <si>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</si>
  <si>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</si>
  <si>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</si>
  <si>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</si>
  <si>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</si>
  <si>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</si>
  <si>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</si>
  <si>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</si>
  <si>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</si>
  <si>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</si>
  <si>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</si>
  <si>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</si>
  <si>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</si>
  <si>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</si>
  <si>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</si>
  <si>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</si>
  <si>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</si>
  <si>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</si>
  <si>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</si>
  <si>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</si>
  <si>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</si>
  <si>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</si>
  <si>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</si>
  <si>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</si>
  <si>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</si>
  <si>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</si>
  <si>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</si>
  <si>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</si>
  <si>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</si>
  <si>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</si>
  <si>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</si>
  <si>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</si>
  <si>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</si>
  <si>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</si>
  <si>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</si>
  <si>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</si>
  <si>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</si>
  <si>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</si>
  <si>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</si>
  <si>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</si>
  <si>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</si>
  <si>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</si>
  <si>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</si>
  <si>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</si>
  <si>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</si>
  <si>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</si>
  <si>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</si>
  <si>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</si>
  <si>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</si>
  <si>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</si>
  <si>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</si>
  <si>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</si>
  <si>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</si>
  <si>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</si>
  <si>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</si>
  <si>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</si>
  <si>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</si>
  <si>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</si>
  <si>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</si>
  <si>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</si>
  <si>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</si>
  <si>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</si>
  <si>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</si>
  <si>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</si>
  <si>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</si>
  <si>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</si>
  <si>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</si>
  <si>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</si>
  <si>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</si>
  <si>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</si>
  <si>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</si>
  <si>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</si>
  <si>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</si>
  <si>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</si>
  <si>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</si>
  <si>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</si>
  <si>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</si>
  <si>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</si>
  <si>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</si>
  <si>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</si>
  <si>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</si>
  <si>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</si>
  <si>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</si>
  <si>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</si>
  <si>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</si>
  <si>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</si>
  <si>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</si>
  <si>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</si>
  <si>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</si>
  <si>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</si>
  <si>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</si>
  <si>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</si>
  <si>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</si>
  <si>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</si>
  <si>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</si>
  <si>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</si>
  <si>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</si>
  <si>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</si>
  <si>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</si>
  <si>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</si>
  <si>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</si>
  <si>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</si>
  <si>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</si>
  <si>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</si>
  <si>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</si>
  <si>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</si>
  <si>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</si>
  <si>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</si>
  <si>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</si>
  <si>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</si>
  <si>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</si>
  <si>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</si>
  <si>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</si>
  <si>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</si>
  <si>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</si>
  <si>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</si>
  <si>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</si>
  <si>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</si>
  <si>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</si>
  <si>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</si>
  <si>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</si>
  <si>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</si>
  <si>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</si>
  <si>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</si>
  <si>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</si>
  <si>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</si>
  <si>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</si>
  <si>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</si>
  <si>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</si>
  <si>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</si>
  <si>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</si>
  <si>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</si>
  <si>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</si>
  <si>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</si>
  <si>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</si>
  <si>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</si>
  <si>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</si>
  <si>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</si>
  <si>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</si>
  <si>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</si>
  <si>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</si>
  <si>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</si>
  <si>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</si>
  <si>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</si>
  <si>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</si>
  <si>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</si>
  <si>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</si>
  <si>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</si>
  <si>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</si>
  <si>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</si>
  <si>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</si>
  <si>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</si>
  <si>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</si>
  <si>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</si>
  <si>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</si>
  <si>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</si>
  <si>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</si>
  <si>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</si>
  <si>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</si>
  <si>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</si>
  <si>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</si>
  <si>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</si>
  <si>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</si>
  <si>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</si>
  <si>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</si>
  <si>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</si>
  <si>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</si>
  <si>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</si>
  <si>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</si>
  <si>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</si>
  <si>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</si>
  <si>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</si>
  <si>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</si>
  <si>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</si>
  <si>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</si>
  <si>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</si>
  <si>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</si>
  <si>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</si>
  <si>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</si>
  <si>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</si>
  <si>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</si>
  <si>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</si>
  <si>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</si>
  <si>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</si>
  <si>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</si>
  <si>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</si>
  <si>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</si>
  <si>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</si>
  <si>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</si>
  <si>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</si>
  <si>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</si>
  <si>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</si>
  <si>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</si>
  <si>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</si>
  <si>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</si>
  <si>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</si>
  <si>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</si>
  <si>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</si>
  <si>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</si>
  <si>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</si>
  <si>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</si>
  <si>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</si>
  <si>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</si>
  <si>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</si>
  <si>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</si>
  <si>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</si>
  <si>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</si>
  <si>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</si>
  <si>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</si>
  <si>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</si>
  <si>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</si>
  <si>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</si>
  <si>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</si>
  <si>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</si>
  <si>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</si>
  <si>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</si>
  <si>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</si>
  <si>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</si>
  <si>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</si>
  <si>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</si>
  <si>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</si>
  <si>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</si>
  <si>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</si>
  <si>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</si>
  <si>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</si>
  <si>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</si>
  <si>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</si>
  <si>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</si>
  <si>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</si>
  <si>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</si>
  <si>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</si>
  <si>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</si>
  <si>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</si>
  <si>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</si>
  <si>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</si>
  <si>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</si>
  <si>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</si>
  <si>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</si>
  <si>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</si>
  <si>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</si>
  <si>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</si>
  <si>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</si>
  <si>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</si>
  <si>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</si>
  <si>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</si>
  <si>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</si>
  <si>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</si>
  <si>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</si>
  <si>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</si>
  <si>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</si>
  <si>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</si>
  <si>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</si>
  <si>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</si>
  <si>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</si>
  <si>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</si>
  <si>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</si>
  <si>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</si>
  <si>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</si>
  <si>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</si>
  <si>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</si>
  <si>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</si>
  <si>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</si>
  <si>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</si>
  <si>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</si>
  <si>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</si>
  <si>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</si>
  <si>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</si>
  <si>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</si>
  <si>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</si>
  <si>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</si>
  <si>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</si>
  <si>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</si>
  <si>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</si>
  <si>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</si>
  <si>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</si>
  <si>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</si>
  <si>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</si>
  <si>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</si>
  <si>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</si>
  <si>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</si>
  <si>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</si>
  <si>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</si>
  <si>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</si>
  <si>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</si>
  <si>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</si>
  <si>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</si>
  <si>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</si>
  <si>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</si>
  <si>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</si>
  <si>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</si>
  <si>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</si>
  <si>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</si>
  <si>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</si>
  <si>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</si>
  <si>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</si>
  <si>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</si>
  <si>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</si>
  <si>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</si>
  <si>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</si>
  <si>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</si>
  <si>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</si>
  <si>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</si>
  <si>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</si>
  <si>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</si>
  <si>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</si>
  <si>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</si>
  <si>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</si>
  <si>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</si>
  <si>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</si>
  <si>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</si>
  <si>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</si>
  <si>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</si>
  <si>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</si>
  <si>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</si>
  <si>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</si>
  <si>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</si>
  <si>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</si>
  <si>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</si>
  <si>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</si>
  <si>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</si>
  <si>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</si>
  <si>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</si>
  <si>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</si>
  <si>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</si>
  <si>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</si>
  <si>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</si>
  <si>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</si>
  <si>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</si>
  <si>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</si>
  <si>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</si>
  <si>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</si>
  <si>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</si>
  <si>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</si>
  <si>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</si>
  <si>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</si>
  <si>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</si>
  <si>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</si>
  <si>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</si>
  <si>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</si>
  <si>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</si>
  <si>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</si>
  <si>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</si>
  <si>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</si>
  <si>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</si>
  <si>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</si>
  <si>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</si>
  <si>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</si>
  <si>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</si>
  <si>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</si>
  <si>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</si>
  <si>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</si>
  <si>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</si>
  <si>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</si>
  <si>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</si>
  <si>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</si>
  <si>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</si>
  <si>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</si>
  <si>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</si>
  <si>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</si>
  <si>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</si>
  <si>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</si>
  <si>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</si>
  <si>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</si>
  <si>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</si>
  <si>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</si>
  <si>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</si>
  <si>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</si>
  <si>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</si>
  <si>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</si>
  <si>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</si>
  <si>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</si>
  <si>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</si>
  <si>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</si>
  <si>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</si>
  <si>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</si>
  <si>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</si>
  <si>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</si>
  <si>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</si>
  <si>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</si>
  <si>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</si>
  <si>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</si>
  <si>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</si>
  <si>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</si>
  <si>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</si>
  <si>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</si>
  <si>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</si>
  <si>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</si>
  <si>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</si>
  <si>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</si>
  <si>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</si>
  <si>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</si>
  <si>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</si>
  <si>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</si>
  <si>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</si>
  <si>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</si>
  <si>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</si>
  <si>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</si>
  <si>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</si>
  <si>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</si>
  <si>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</si>
  <si>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</si>
  <si>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</si>
  <si>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</si>
  <si>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</si>
  <si>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</si>
  <si>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</si>
  <si>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</si>
  <si>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</si>
  <si>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</si>
  <si>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</si>
  <si>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</si>
  <si>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</si>
  <si>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</si>
  <si>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</si>
  <si>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</si>
  <si>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</si>
  <si>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</si>
  <si>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</si>
  <si>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</si>
  <si>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</si>
  <si>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</si>
  <si>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</si>
  <si>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</si>
  <si>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</si>
  <si>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</si>
  <si>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</si>
  <si>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</si>
  <si>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</si>
  <si>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</si>
  <si>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</si>
  <si>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</si>
  <si>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</si>
  <si>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</si>
  <si>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</si>
  <si>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</si>
  <si>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</si>
  <si>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</si>
  <si>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</si>
  <si>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</si>
  <si>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</si>
  <si>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</si>
  <si>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</si>
  <si>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</si>
  <si>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</si>
  <si>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</si>
  <si>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</si>
  <si>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</si>
  <si>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</si>
  <si>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</si>
  <si>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</si>
  <si>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</si>
  <si>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</si>
  <si>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</si>
  <si>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</si>
  <si>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</si>
  <si>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</si>
  <si>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</si>
  <si>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</si>
  <si>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</si>
  <si>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</si>
  <si>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</si>
  <si>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</si>
  <si>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</si>
  <si>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</si>
  <si>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</si>
  <si>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</si>
  <si>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</si>
  <si>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</si>
  <si>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</si>
  <si>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</si>
  <si>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</si>
  <si>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</si>
  <si>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</si>
  <si>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</si>
  <si>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</si>
  <si>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</si>
  <si>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</si>
  <si>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</si>
  <si>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</si>
  <si>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</si>
  <si>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</si>
  <si>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</si>
  <si>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</si>
  <si>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</si>
  <si>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</si>
  <si>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</si>
  <si>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</si>
  <si>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</si>
  <si>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</si>
  <si>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</si>
  <si>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</si>
  <si>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</si>
  <si>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</si>
  <si>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</si>
  <si>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</si>
  <si>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</si>
  <si>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</si>
  <si>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</si>
  <si>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</si>
  <si>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</si>
  <si>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</si>
  <si>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</si>
  <si>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</si>
  <si>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</si>
  <si>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</si>
  <si>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</si>
  <si>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</si>
  <si>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</si>
  <si>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</si>
  <si>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</si>
  <si>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</si>
  <si>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</si>
  <si>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</si>
  <si>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</si>
  <si>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</si>
  <si>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</si>
  <si>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</si>
  <si>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</si>
  <si>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</si>
  <si>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</si>
  <si>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</si>
  <si>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</si>
  <si>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</si>
  <si>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</si>
  <si>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</si>
  <si>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</si>
  <si>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</si>
  <si>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</si>
  <si>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</si>
  <si>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</si>
  <si>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</si>
  <si>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</si>
  <si>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</si>
  <si>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</si>
  <si>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</si>
  <si>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</si>
  <si>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</si>
  <si>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</si>
  <si>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</si>
  <si>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</si>
  <si>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</si>
  <si>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</si>
  <si>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</si>
  <si>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</si>
  <si>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</si>
  <si>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</si>
  <si>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</si>
  <si>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</si>
  <si>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</si>
  <si>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</si>
  <si>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</si>
  <si>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</si>
  <si>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</si>
  <si>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</si>
  <si>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</si>
  <si>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</si>
  <si>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</si>
  <si>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</si>
  <si>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</si>
  <si>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</si>
  <si>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</si>
  <si>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</si>
  <si>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</si>
  <si>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</si>
  <si>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</si>
  <si>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</si>
  <si>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</si>
  <si>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</si>
  <si>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</si>
  <si>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</si>
  <si>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</si>
  <si>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</si>
  <si>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</si>
  <si>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</si>
  <si>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</si>
  <si>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</si>
  <si>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</si>
  <si>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</si>
  <si>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</si>
  <si>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</si>
  <si>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</si>
  <si>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</si>
  <si>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</si>
  <si>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</si>
  <si>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</si>
  <si>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</si>
  <si>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</si>
  <si>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</si>
  <si>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</si>
  <si>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</si>
  <si>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</si>
  <si>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</si>
  <si>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</si>
  <si>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</si>
  <si>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</si>
  <si>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</si>
  <si>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</si>
  <si>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</si>
  <si>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</si>
  <si>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</si>
  <si>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</si>
  <si>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</si>
  <si>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</si>
  <si>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</si>
  <si>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</si>
  <si>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</si>
  <si>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</si>
  <si>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</si>
  <si>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</si>
  <si>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</si>
  <si>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</si>
  <si>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</si>
  <si>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</si>
  <si>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</si>
  <si>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</si>
  <si>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</si>
  <si>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</si>
  <si>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</si>
  <si>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</si>
  <si>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</si>
  <si>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</si>
  <si>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</si>
  <si>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</si>
  <si>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</si>
  <si>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</si>
  <si>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</si>
  <si>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</si>
  <si>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</si>
  <si>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</si>
  <si>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</si>
  <si>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</si>
  <si>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</si>
  <si>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</si>
  <si>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</si>
  <si>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</si>
  <si>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</si>
  <si>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</si>
  <si>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</si>
  <si>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</si>
  <si>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</si>
  <si>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</si>
  <si>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</si>
  <si>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</si>
  <si>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</si>
  <si>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</si>
  <si>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</si>
  <si>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</si>
  <si>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</si>
  <si>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</si>
  <si>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</si>
  <si>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</si>
  <si>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</si>
  <si>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</si>
  <si>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</si>
  <si>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</si>
  <si>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</si>
  <si>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</si>
  <si>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</si>
  <si>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</si>
  <si>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</si>
  <si>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</si>
  <si>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</si>
  <si>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</si>
  <si>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</si>
  <si>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</si>
  <si>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</si>
  <si>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</si>
  <si>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</si>
  <si>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</si>
  <si>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</si>
  <si>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</si>
  <si>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</si>
  <si>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</si>
  <si>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</si>
  <si>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</si>
  <si>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</si>
  <si>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</si>
  <si>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</si>
  <si>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</si>
  <si>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</si>
  <si>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</si>
  <si>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</si>
  <si>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</si>
  <si>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</si>
  <si>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</si>
  <si>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</si>
  <si>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</si>
  <si>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</si>
  <si>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</si>
  <si>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</si>
  <si>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</si>
  <si>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</si>
  <si>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</si>
  <si>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</si>
  <si>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</si>
  <si>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</si>
  <si>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</si>
  <si>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</si>
  <si>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</si>
  <si>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</si>
  <si>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</si>
  <si>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</si>
  <si>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</si>
  <si>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</si>
  <si>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</si>
  <si>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</si>
  <si>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</si>
  <si>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</si>
  <si>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</si>
  <si>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</si>
  <si>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</si>
  <si>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</si>
  <si>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</si>
  <si>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</si>
  <si>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</si>
  <si>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</si>
  <si>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</si>
  <si>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</si>
  <si>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</si>
  <si>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</si>
  <si>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</si>
  <si>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</si>
  <si>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</si>
  <si>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</si>
  <si>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</si>
  <si>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</si>
  <si>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</si>
  <si>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</si>
  <si>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</si>
  <si>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</si>
  <si>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</si>
  <si>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</si>
  <si>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</si>
  <si>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</si>
  <si>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</si>
  <si>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</si>
  <si>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</si>
  <si>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</si>
  <si>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</si>
  <si>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</si>
  <si>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</si>
  <si>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</si>
  <si>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</si>
  <si>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</si>
  <si>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</si>
  <si>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</si>
  <si>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</si>
  <si>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</si>
  <si>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</si>
  <si>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</si>
  <si>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</si>
  <si>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</si>
  <si>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</si>
  <si>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</si>
  <si>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</si>
  <si>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</si>
  <si>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</si>
  <si>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</si>
  <si>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</si>
  <si>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</si>
  <si>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</si>
  <si>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</si>
  <si>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</si>
  <si>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</si>
  <si>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</si>
  <si>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</si>
  <si>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</si>
  <si>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</si>
  <si>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</si>
  <si>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</si>
  <si>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</si>
  <si>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</si>
  <si>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</si>
  <si>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</si>
  <si>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</si>
  <si>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</si>
  <si>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</si>
  <si>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</si>
  <si>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</si>
  <si>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</si>
  <si>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</si>
  <si>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</si>
  <si>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</si>
  <si>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</si>
  <si>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</si>
  <si>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</si>
  <si>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</si>
  <si>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</si>
  <si>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</si>
  <si>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</si>
  <si>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</si>
  <si>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</si>
  <si>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</si>
  <si>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</si>
  <si>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</si>
  <si>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</si>
  <si>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</si>
  <si>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</si>
  <si>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</si>
  <si>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</si>
  <si>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</si>
  <si>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</si>
  <si>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</si>
  <si>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</si>
  <si>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</si>
  <si>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</si>
  <si>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</si>
  <si>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</si>
  <si>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</si>
  <si>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</si>
  <si>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</si>
  <si>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</si>
  <si>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</si>
  <si>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</si>
  <si>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</si>
  <si>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</si>
  <si>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</si>
  <si>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</si>
  <si>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</si>
  <si>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</si>
  <si>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</si>
  <si>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</si>
  <si>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</si>
  <si>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</si>
  <si>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</si>
  <si>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</si>
  <si>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</si>
  <si>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</si>
  <si>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</si>
  <si>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</si>
  <si>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</si>
  <si>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</si>
  <si>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</si>
  <si>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</si>
  <si>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</si>
  <si>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</si>
  <si>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</si>
  <si>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</si>
  <si>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</si>
  <si>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</si>
  <si>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</si>
  <si>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</si>
  <si>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</si>
  <si>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</si>
  <si>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</si>
  <si>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</si>
  <si>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</si>
  <si>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</si>
  <si>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</si>
  <si>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</si>
  <si>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</si>
  <si>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</si>
  <si>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</si>
  <si>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</si>
  <si>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</si>
  <si>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</si>
  <si>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</si>
  <si>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</si>
  <si>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</si>
  <si>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</si>
  <si>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</si>
  <si>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</si>
  <si>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</si>
  <si>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</si>
  <si>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</si>
  <si>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</si>
  <si>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</si>
  <si>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</si>
  <si>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</si>
  <si>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</si>
  <si>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</si>
  <si>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</si>
  <si>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</si>
  <si>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</si>
  <si>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</si>
  <si>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</si>
  <si>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</si>
  <si>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</si>
  <si>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</si>
  <si>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</si>
  <si>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</si>
  <si>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</si>
  <si>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</si>
  <si>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</si>
  <si>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</si>
  <si>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</si>
  <si>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</si>
  <si>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</si>
  <si>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</si>
  <si>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</si>
  <si>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</si>
  <si>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</si>
  <si>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</si>
  <si>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</si>
  <si>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</si>
  <si>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</si>
  <si>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</si>
  <si>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</si>
  <si>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</si>
  <si>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</si>
  <si>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</si>
  <si>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</si>
  <si>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</si>
  <si>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</si>
  <si>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</si>
  <si>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</si>
  <si>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</si>
  <si>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</si>
  <si>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</si>
  <si>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</si>
  <si>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</si>
  <si>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</si>
  <si>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</si>
  <si>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</si>
  <si>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</si>
  <si>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</si>
  <si>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</si>
  <si>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</si>
  <si>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</si>
  <si>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</si>
  <si>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</si>
  <si>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</si>
  <si>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</si>
  <si>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</si>
  <si>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</si>
  <si>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</si>
  <si>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</si>
  <si>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</si>
  <si>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</si>
  <si>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</si>
  <si>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</si>
  <si>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</si>
  <si>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</si>
  <si>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</si>
  <si>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</si>
  <si>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</si>
  <si>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</si>
  <si>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</si>
  <si>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</si>
  <si>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</si>
  <si>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</si>
  <si>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</si>
  <si>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</si>
  <si>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</si>
  <si>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</si>
  <si>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</si>
  <si>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</si>
  <si>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</si>
  <si>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</si>
  <si>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</si>
  <si>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</si>
  <si>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</si>
  <si>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</si>
  <si>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</si>
  <si>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</si>
  <si>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</si>
  <si>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</si>
  <si>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</si>
  <si>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</si>
  <si>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</si>
  <si>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</si>
  <si>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</si>
  <si>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</si>
  <si>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</si>
  <si>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</si>
  <si>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</si>
  <si>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</si>
  <si>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</si>
  <si>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</si>
  <si>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</si>
  <si>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</si>
  <si>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</si>
  <si>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</si>
  <si>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</si>
  <si>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</si>
  <si>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</si>
  <si>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</si>
  <si>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</si>
  <si>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</si>
  <si>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</si>
  <si>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</si>
  <si>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</si>
  <si>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</si>
  <si>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</si>
  <si>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</si>
  <si>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</si>
  <si>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</si>
  <si>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</si>
  <si>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</si>
  <si>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</si>
  <si>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</si>
  <si>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</si>
  <si>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</si>
  <si>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</si>
  <si>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</si>
  <si>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</si>
  <si>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</si>
  <si>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</si>
  <si>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</si>
  <si>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</si>
  <si>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</si>
  <si>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</si>
  <si>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</si>
  <si>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</si>
  <si>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</si>
  <si>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</si>
  <si>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</si>
  <si>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</si>
  <si>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</si>
  <si>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</si>
  <si>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</si>
  <si>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</si>
  <si>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</si>
  <si>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</si>
  <si>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</si>
  <si>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</si>
  <si>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</si>
  <si>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</si>
  <si>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</si>
  <si>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</si>
  <si>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</si>
  <si>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</si>
  <si>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</si>
  <si>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</si>
  <si>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</si>
  <si>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</si>
  <si>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</si>
  <si>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</si>
  <si>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</si>
  <si>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</si>
  <si>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</si>
  <si>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</si>
  <si>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</si>
  <si>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</si>
  <si>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</si>
  <si>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</si>
  <si>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</si>
  <si>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</si>
  <si>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</si>
  <si>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</si>
  <si>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</si>
  <si>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</si>
  <si>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</si>
  <si>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</si>
  <si>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</si>
  <si>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</si>
  <si>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</si>
  <si>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</si>
  <si>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</si>
  <si>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</si>
  <si>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</si>
  <si>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</si>
  <si>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</si>
  <si>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</si>
  <si>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</si>
  <si>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</si>
  <si>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</si>
  <si>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</si>
  <si>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</si>
  <si>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</si>
  <si>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</si>
  <si>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</si>
  <si>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</si>
  <si>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</si>
  <si>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</si>
  <si>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</si>
  <si>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</si>
  <si>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</si>
  <si>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</si>
  <si>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</si>
  <si>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</si>
  <si>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</si>
  <si>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</si>
  <si>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</si>
  <si>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</si>
  <si>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</si>
  <si>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</si>
  <si>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</si>
  <si>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</si>
  <si>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</si>
  <si>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</si>
  <si>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</si>
  <si>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</si>
  <si>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</si>
  <si>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</si>
  <si>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</si>
  <si>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</si>
  <si>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</si>
  <si>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</si>
  <si>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</si>
  <si>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</si>
  <si>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</si>
  <si>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</si>
  <si>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</si>
  <si>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</si>
  <si>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</si>
  <si>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</si>
  <si>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</si>
  <si>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</si>
  <si>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</si>
  <si>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</si>
  <si>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</si>
  <si>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</si>
  <si>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</si>
  <si>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</si>
  <si>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</si>
  <si>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</si>
  <si>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</si>
  <si>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</si>
  <si>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</si>
  <si>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</si>
  <si>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</si>
  <si>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</si>
  <si>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</si>
  <si>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</si>
  <si>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</si>
  <si>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</si>
  <si>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</si>
  <si>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</si>
  <si>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</si>
  <si>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</si>
  <si>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</si>
  <si>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</si>
  <si>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</si>
  <si>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</si>
  <si>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</si>
  <si>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</si>
  <si>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</si>
  <si>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</si>
  <si>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</si>
  <si>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</si>
  <si>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</si>
  <si>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</si>
  <si>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</si>
  <si>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</si>
  <si>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</si>
  <si>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</si>
  <si>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</si>
  <si>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</si>
  <si>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</si>
  <si>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</si>
  <si>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</si>
  <si>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</si>
  <si>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</si>
  <si>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</si>
  <si>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</si>
  <si>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</si>
  <si>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</si>
  <si>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</si>
  <si>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</si>
  <si>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</si>
  <si>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</si>
  <si>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</si>
  <si>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</si>
  <si>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</si>
  <si>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</si>
  <si>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</si>
  <si>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</si>
  <si>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</si>
  <si>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</si>
  <si>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</si>
  <si>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</si>
  <si>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</si>
  <si>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</si>
  <si>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</si>
  <si>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</si>
  <si>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</si>
  <si>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</si>
  <si>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</si>
  <si>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</si>
  <si>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</si>
  <si>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</si>
  <si>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</si>
  <si>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</si>
  <si>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</si>
  <si>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</si>
  <si>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</si>
  <si>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</si>
  <si>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</si>
  <si>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</si>
  <si>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</si>
  <si>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</si>
  <si>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</si>
  <si>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</si>
  <si>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</si>
  <si>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</si>
  <si>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</si>
  <si>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</si>
  <si>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</si>
  <si>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</si>
  <si>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</si>
  <si>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</si>
  <si>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</si>
  <si>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</si>
  <si>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</si>
  <si>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</si>
  <si>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</si>
  <si>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</si>
  <si>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</si>
  <si>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</si>
  <si>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</si>
  <si>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</si>
  <si>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</si>
  <si>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</si>
  <si>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</si>
  <si>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</si>
  <si>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</si>
  <si>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</si>
  <si>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</si>
  <si>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</si>
  <si>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</si>
  <si>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</si>
  <si>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</si>
  <si>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</si>
  <si>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</si>
  <si>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</si>
  <si>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</si>
  <si>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</si>
  <si>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</si>
  <si>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</si>
  <si>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</si>
  <si>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</si>
  <si>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</si>
  <si>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</si>
  <si>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</si>
  <si>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</si>
  <si>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</si>
  <si>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</si>
  <si>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</si>
  <si>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</si>
  <si>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</si>
  <si>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</si>
  <si>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</si>
  <si>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</si>
  <si>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</si>
  <si>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</si>
  <si>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</si>
  <si>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</si>
  <si>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</si>
  <si>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</si>
  <si>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</si>
  <si>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</si>
  <si>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</si>
  <si>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</si>
  <si>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</si>
  <si>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</si>
  <si>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</si>
  <si>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</si>
  <si>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</si>
  <si>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</si>
  <si>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</si>
  <si>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</si>
  <si>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</si>
  <si>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</si>
  <si>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</si>
  <si>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</si>
  <si>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</si>
  <si>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</si>
  <si>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</si>
  <si>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</si>
  <si>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</si>
  <si>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</si>
  <si>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</si>
  <si>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</si>
  <si>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</si>
  <si>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</si>
  <si>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</si>
  <si>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</si>
  <si>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</si>
  <si>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</si>
  <si>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</si>
  <si>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</si>
  <si>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</si>
  <si>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</si>
  <si>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</si>
  <si>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</si>
  <si>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</si>
  <si>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</si>
  <si>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</si>
  <si>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</si>
  <si>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</si>
  <si>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</si>
  <si>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</si>
  <si>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</si>
  <si>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</si>
  <si>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</si>
  <si>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</si>
  <si>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</si>
  <si>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</si>
  <si>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</si>
  <si>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</si>
  <si>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</si>
  <si>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</si>
  <si>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</si>
  <si>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</si>
  <si>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</si>
  <si>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</si>
  <si>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</si>
  <si>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</si>
  <si>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</si>
  <si>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</si>
  <si>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</si>
  <si>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</si>
  <si>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</si>
  <si>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</si>
  <si>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</si>
  <si>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</si>
  <si>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</si>
  <si>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</si>
  <si>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</si>
  <si>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</si>
  <si>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</si>
  <si>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</si>
  <si>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</si>
  <si>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</si>
  <si>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</si>
  <si>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</si>
  <si>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</si>
  <si>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</si>
  <si>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</si>
  <si>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</si>
  <si>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</si>
  <si>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</si>
  <si>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</si>
  <si>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</si>
  <si>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</si>
  <si>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</si>
  <si>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</si>
  <si>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</si>
  <si>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</si>
  <si>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</si>
  <si>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</si>
  <si>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</si>
  <si>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</si>
  <si>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</si>
  <si>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</si>
  <si>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</si>
  <si>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</si>
  <si>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</si>
  <si>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</si>
  <si>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</si>
  <si>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</si>
  <si>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</si>
  <si>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</si>
  <si>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</si>
  <si>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</si>
  <si>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</si>
  <si>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</si>
  <si>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</si>
  <si>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</si>
  <si>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</si>
  <si>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</si>
  <si>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</si>
  <si>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</si>
  <si>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</si>
  <si>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</si>
  <si>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</si>
  <si>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</si>
  <si>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</si>
  <si>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</si>
  <si>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</si>
  <si>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</si>
  <si>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</si>
  <si>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</si>
  <si>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</si>
  <si>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</si>
  <si>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</si>
  <si>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</si>
  <si>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</si>
  <si>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</si>
  <si>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</si>
  <si>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</si>
  <si>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</si>
  <si>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</si>
  <si>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</si>
  <si>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</si>
  <si>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</si>
  <si>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</si>
  <si>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</si>
  <si>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</si>
  <si>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</si>
  <si>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</si>
  <si>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</si>
  <si>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</si>
  <si>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</si>
  <si>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</si>
  <si>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</si>
  <si>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</si>
  <si>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</si>
  <si>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</si>
  <si>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</si>
  <si>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</si>
  <si>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</si>
  <si>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</si>
  <si>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</si>
  <si>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</si>
  <si>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</si>
  <si>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</si>
  <si>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</si>
  <si>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</si>
  <si>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</si>
  <si>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</si>
  <si>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</si>
  <si>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</si>
  <si>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</si>
  <si>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</si>
  <si>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</si>
  <si>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</si>
  <si>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</si>
  <si>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</si>
  <si>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</si>
  <si>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</si>
  <si>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</si>
  <si>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</si>
  <si>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</si>
  <si>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</si>
  <si>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</si>
  <si>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</si>
  <si>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</si>
  <si>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</si>
  <si>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</si>
  <si>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</si>
  <si>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</si>
  <si>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</si>
  <si>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</si>
  <si>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</si>
  <si>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</si>
  <si>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</si>
  <si>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</si>
  <si>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</si>
  <si>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</si>
  <si>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</si>
  <si>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</si>
  <si>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</si>
  <si>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</si>
  <si>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</si>
  <si>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</si>
  <si>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</si>
  <si>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</si>
  <si>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</si>
  <si>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</si>
  <si>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</si>
  <si>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</si>
  <si>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</si>
  <si>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</si>
  <si>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</si>
  <si>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</si>
  <si>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</si>
  <si>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</si>
  <si>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</si>
  <si>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</si>
  <si>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</si>
  <si>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</si>
  <si>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</si>
  <si>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</si>
  <si>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</si>
  <si>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</si>
  <si>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</si>
  <si>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</si>
  <si>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</si>
  <si>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</si>
  <si>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</si>
  <si>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</si>
  <si>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</si>
  <si>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</si>
  <si>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</si>
  <si>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</si>
  <si>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</si>
  <si>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</si>
  <si>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</si>
  <si>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</si>
  <si>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</si>
  <si>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</si>
  <si>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</si>
  <si>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</si>
  <si>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</si>
  <si>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</si>
  <si>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</si>
  <si>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</si>
  <si>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</si>
  <si>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</si>
  <si>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</si>
  <si>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</si>
  <si>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</si>
  <si>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</si>
  <si>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</si>
  <si>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</si>
  <si>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</si>
  <si>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</si>
  <si>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</si>
  <si>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</si>
  <si>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</si>
  <si>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</si>
  <si>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</si>
  <si>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</si>
  <si>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</si>
  <si>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</si>
  <si>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</si>
  <si>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</si>
  <si>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</si>
  <si>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</si>
  <si>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</si>
  <si>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</si>
  <si>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</si>
  <si>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</si>
  <si>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</si>
  <si>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</si>
  <si>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</si>
  <si>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</si>
  <si>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</si>
  <si>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</si>
  <si>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</si>
  <si>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</si>
  <si>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</si>
  <si>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</si>
  <si>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</si>
  <si>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</si>
  <si>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</si>
  <si>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</si>
  <si>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</si>
  <si>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</si>
  <si>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</si>
  <si>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</si>
  <si>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</si>
  <si>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</si>
  <si>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</si>
  <si>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</si>
  <si>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</si>
  <si>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</si>
  <si>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</si>
  <si>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</si>
  <si>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</si>
  <si>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</si>
  <si>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</si>
  <si>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</si>
  <si>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</si>
  <si>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</si>
  <si>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</si>
  <si>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</si>
  <si>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</si>
  <si>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</si>
  <si>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</si>
  <si>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</si>
  <si>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</si>
  <si>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</si>
  <si>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</si>
  <si>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</si>
  <si>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</si>
  <si>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</si>
  <si>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</si>
  <si>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</si>
  <si>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</si>
  <si>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</si>
  <si>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</si>
  <si>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</si>
  <si>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</si>
  <si>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</si>
  <si>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</si>
  <si>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</si>
  <si>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</si>
  <si>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</si>
  <si>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</si>
  <si>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</si>
  <si>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</si>
  <si>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</si>
  <si>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</si>
  <si>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</si>
  <si>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</si>
  <si>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</si>
  <si>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</si>
  <si>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</si>
  <si>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</si>
  <si>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</si>
  <si>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</si>
  <si>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</si>
  <si>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</si>
  <si>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</si>
  <si>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</si>
  <si>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</si>
  <si>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</si>
  <si>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</si>
  <si>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</si>
  <si>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</si>
  <si>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</si>
  <si>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</si>
  <si>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</si>
  <si>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</si>
  <si>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</si>
  <si>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</si>
  <si>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</si>
  <si>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</si>
  <si>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</si>
  <si>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</si>
  <si>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</si>
  <si>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</si>
  <si>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</si>
  <si>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</si>
  <si>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</si>
  <si>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</si>
  <si>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</si>
  <si>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</si>
  <si>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</si>
  <si>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</si>
  <si>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</si>
  <si>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</si>
  <si>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</si>
  <si>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</si>
  <si>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</si>
  <si>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</si>
  <si>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</si>
  <si>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</si>
  <si>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</si>
  <si>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</si>
  <si>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</si>
  <si>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</si>
  <si>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</si>
  <si>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</si>
  <si>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</si>
  <si>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</si>
  <si>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</si>
  <si>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</si>
  <si>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</si>
  <si>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</si>
  <si>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</si>
  <si>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</si>
  <si>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</si>
  <si>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</si>
  <si>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</si>
  <si>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</si>
  <si>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</si>
  <si>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</si>
  <si>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</si>
  <si>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</si>
  <si>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</si>
  <si>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</si>
  <si>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</si>
  <si>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</si>
  <si>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</si>
  <si>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</si>
  <si>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</si>
  <si>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</si>
  <si>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</si>
  <si>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</si>
  <si>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</si>
  <si>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</si>
  <si>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</si>
  <si>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</si>
  <si>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</si>
  <si>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</si>
  <si>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</si>
  <si>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</si>
  <si>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</si>
  <si>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</si>
  <si>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</si>
  <si>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</si>
  <si>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</si>
  <si>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</si>
  <si>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</si>
  <si>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</si>
  <si>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</si>
  <si>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</si>
  <si>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</si>
  <si>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</si>
  <si>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</si>
  <si>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</si>
  <si>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</si>
  <si>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</si>
  <si>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</si>
  <si>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</si>
  <si>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</si>
  <si>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</si>
  <si>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</si>
  <si>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</si>
  <si>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</si>
  <si>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</si>
  <si>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</si>
  <si>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</si>
  <si>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</si>
  <si>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</si>
  <si>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</si>
  <si>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</si>
  <si>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</si>
  <si>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</si>
  <si>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</si>
  <si>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</si>
  <si>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</si>
  <si>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</si>
  <si>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</si>
  <si>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</si>
  <si>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</si>
  <si>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</si>
  <si>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</si>
  <si>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</si>
  <si>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</si>
  <si>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</si>
  <si>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</si>
  <si>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</si>
  <si>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</si>
  <si>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</si>
  <si>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</si>
  <si>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</si>
  <si>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</si>
  <si>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</si>
  <si>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</si>
  <si>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</si>
  <si>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</si>
  <si>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</si>
  <si>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</si>
  <si>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</si>
  <si>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</si>
  <si>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</si>
  <si>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</si>
  <si>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</si>
  <si>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</si>
  <si>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</si>
  <si>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</si>
  <si>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</si>
  <si>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</si>
  <si>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</si>
  <si>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</si>
  <si>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</si>
  <si>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</si>
  <si>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</si>
  <si>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</si>
  <si>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</si>
  <si>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</si>
  <si>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</si>
  <si>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</si>
  <si>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</si>
  <si>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</si>
  <si>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</si>
  <si>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</si>
  <si>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</si>
  <si>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</si>
  <si>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</si>
  <si>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</si>
  <si>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</si>
  <si>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</si>
  <si>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</si>
  <si>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</si>
  <si>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</si>
  <si>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</si>
  <si>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</si>
  <si>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</si>
  <si>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</si>
  <si>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</si>
  <si>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</si>
  <si>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</si>
  <si>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</si>
  <si>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</si>
  <si>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</si>
  <si>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</si>
  <si>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</si>
  <si>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</si>
  <si>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</si>
  <si>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</si>
  <si>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</si>
  <si>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</si>
  <si>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</si>
  <si>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</si>
  <si>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</si>
  <si>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</si>
  <si>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</si>
  <si>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</si>
  <si>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</si>
  <si>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</si>
  <si>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</si>
  <si>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</si>
  <si>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</si>
  <si>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</si>
  <si>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</si>
  <si>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</si>
  <si>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</si>
  <si>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</si>
  <si>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</si>
  <si>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</si>
  <si>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</si>
  <si>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</si>
  <si>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</si>
  <si>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</si>
  <si>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</si>
  <si>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</si>
  <si>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</si>
  <si>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</si>
  <si>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</si>
  <si>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</si>
  <si>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</si>
  <si>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</si>
  <si>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</si>
  <si>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</si>
  <si>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</si>
  <si>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</si>
  <si>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</si>
  <si>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</si>
  <si>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</si>
  <si>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</si>
  <si>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</si>
  <si>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</si>
  <si>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</si>
  <si>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</si>
  <si>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</si>
  <si>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</si>
  <si>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</si>
  <si>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</si>
  <si>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</si>
  <si>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</si>
  <si>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</si>
  <si>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</si>
  <si>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</si>
  <si>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</si>
  <si>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</si>
  <si>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</si>
  <si>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</si>
  <si>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</si>
  <si>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</si>
  <si>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</si>
  <si>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</si>
  <si>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</si>
  <si>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</si>
  <si>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</si>
  <si>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</si>
  <si>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</si>
  <si>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</si>
  <si>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</si>
  <si>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</si>
  <si>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</si>
  <si>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</si>
  <si>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</si>
  <si>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</si>
  <si>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</si>
  <si>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</si>
  <si>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</si>
  <si>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</si>
  <si>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</si>
  <si>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</si>
  <si>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</si>
  <si>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</si>
  <si>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</si>
  <si>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</si>
  <si>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</si>
  <si>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</si>
  <si>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</si>
  <si>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</si>
  <si>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</si>
  <si>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</si>
  <si>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</si>
  <si>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</si>
  <si>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</si>
  <si>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</si>
  <si>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</si>
  <si>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</si>
  <si>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</si>
  <si>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</si>
  <si>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</si>
  <si>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</si>
  <si>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</si>
  <si>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</si>
  <si>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</si>
  <si>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</si>
  <si>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</si>
  <si>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</si>
  <si>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</si>
  <si>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</si>
  <si>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</si>
  <si>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</si>
  <si>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</si>
  <si>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</si>
  <si>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</si>
  <si>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</si>
  <si>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</si>
  <si>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</si>
  <si>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</si>
  <si>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</si>
  <si>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</si>
  <si>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</si>
  <si>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</si>
  <si>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</si>
  <si>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</si>
  <si>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</si>
  <si>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</si>
  <si>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</si>
  <si>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</si>
  <si>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</si>
  <si>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</si>
  <si>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</si>
  <si>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</si>
  <si>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</si>
  <si>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</si>
  <si>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</si>
  <si>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</si>
  <si>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</si>
  <si>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</si>
  <si>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</si>
  <si>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</si>
  <si>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</si>
  <si>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</si>
  <si>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</si>
  <si>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</si>
  <si>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</si>
  <si>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</si>
  <si>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</si>
  <si>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</si>
  <si>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</si>
  <si>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</si>
  <si>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</si>
  <si>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</si>
  <si>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</si>
  <si>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</si>
  <si>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</si>
  <si>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</si>
  <si>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</si>
  <si>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</si>
  <si>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</si>
  <si>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</si>
  <si>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</si>
  <si>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</si>
  <si>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</si>
  <si>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</si>
  <si>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</si>
  <si>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</si>
  <si>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</si>
  <si>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</si>
  <si>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</si>
  <si>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</si>
  <si>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</si>
  <si>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</si>
  <si>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</si>
  <si>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</si>
  <si>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</si>
  <si>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</si>
  <si>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</si>
  <si>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</si>
  <si>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</si>
  <si>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</si>
  <si>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</si>
  <si>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</si>
  <si>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</si>
  <si>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</si>
  <si>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</si>
  <si>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</si>
  <si>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</si>
  <si>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</si>
  <si>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</si>
  <si>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</si>
  <si>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</si>
  <si>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</si>
  <si>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</si>
  <si>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</si>
  <si>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</si>
  <si>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</si>
  <si>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</si>
  <si>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</si>
  <si>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</si>
  <si>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</si>
  <si>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</si>
  <si>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</si>
  <si>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</si>
  <si>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</si>
  <si>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</si>
  <si>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</si>
  <si>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</si>
  <si>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</si>
  <si>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</si>
  <si>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</si>
  <si>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</si>
  <si>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</si>
  <si>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</si>
  <si>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</si>
  <si>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</si>
  <si>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</si>
  <si>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</si>
  <si>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</si>
  <si>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</si>
  <si>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</si>
  <si>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</si>
  <si>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</si>
  <si>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</si>
  <si>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</si>
  <si>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</si>
  <si>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</si>
  <si>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</si>
  <si>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</si>
  <si>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</si>
  <si>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</si>
  <si>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</si>
  <si>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</si>
  <si>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</si>
  <si>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</si>
  <si>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</si>
  <si>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</si>
  <si>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</si>
  <si>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</si>
  <si>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</si>
  <si>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</si>
  <si>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</si>
  <si>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</si>
  <si>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</si>
  <si>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</si>
  <si>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</si>
  <si>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</si>
  <si>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</si>
  <si>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</si>
  <si>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</si>
  <si>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</si>
  <si>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</si>
  <si>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</si>
  <si>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</si>
  <si>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</si>
  <si>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</si>
  <si>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</si>
  <si>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</si>
  <si>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</si>
  <si>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</si>
  <si>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</si>
  <si>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</si>
  <si>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</si>
  <si>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</si>
  <si>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</si>
  <si>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</si>
  <si>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</si>
  <si>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</si>
  <si>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</si>
  <si>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</si>
  <si>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</si>
  <si>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</si>
  <si>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</si>
  <si>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</si>
  <si>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</si>
  <si>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</si>
  <si>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</si>
  <si>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</si>
  <si>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</si>
  <si>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</si>
  <si>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</si>
  <si>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</si>
  <si>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</si>
  <si>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</si>
  <si>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</si>
  <si>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</si>
  <si>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</si>
  <si>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</si>
  <si>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</si>
  <si>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</si>
  <si>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</si>
  <si>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</si>
  <si>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</si>
  <si>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</si>
  <si>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</si>
  <si>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</si>
  <si>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</si>
  <si>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</si>
  <si>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</si>
  <si>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</si>
  <si>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</si>
  <si>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</si>
  <si>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</si>
  <si>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</si>
  <si>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</si>
  <si>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</si>
  <si>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</si>
  <si>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</si>
  <si>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</si>
  <si>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</si>
  <si>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</si>
  <si>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</si>
  <si>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</si>
  <si>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</si>
  <si>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</si>
  <si>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</si>
  <si>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</si>
  <si>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</si>
  <si>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</si>
  <si>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</si>
  <si>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</si>
  <si>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</si>
  <si>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</si>
  <si>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</si>
  <si>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</si>
  <si>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</si>
  <si>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</si>
  <si>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</si>
  <si>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</si>
  <si>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</si>
  <si>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</si>
  <si>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</si>
  <si>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</si>
  <si>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</si>
  <si>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</si>
  <si>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</si>
  <si>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</si>
  <si>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</si>
  <si>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</si>
  <si>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</si>
  <si>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</si>
  <si>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</si>
  <si>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</si>
  <si>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</si>
  <si>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</si>
  <si>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</si>
  <si>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</si>
  <si>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</si>
  <si>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</si>
  <si>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</si>
  <si>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</si>
  <si>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</si>
  <si>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</si>
  <si>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</si>
  <si>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</si>
  <si>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</si>
  <si>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</si>
  <si>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</si>
  <si>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</si>
  <si>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</si>
  <si>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</si>
  <si>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</si>
  <si>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</si>
  <si>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</si>
  <si>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</si>
  <si>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</si>
  <si>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</si>
  <si>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</si>
  <si>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</si>
  <si>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</si>
  <si>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</si>
  <si>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</si>
  <si>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</si>
  <si>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</si>
  <si>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</si>
  <si>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</si>
  <si>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</si>
  <si>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</si>
  <si>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</si>
  <si>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</si>
  <si>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</si>
  <si>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</si>
  <si>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</si>
  <si>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</si>
  <si>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</si>
  <si>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</si>
  <si>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</si>
  <si>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</si>
  <si>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</si>
  <si>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</si>
  <si>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</si>
  <si>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</si>
  <si>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</si>
  <si>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</si>
  <si>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</si>
  <si>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</si>
  <si>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</si>
  <si>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</si>
  <si>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</si>
  <si>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</si>
  <si>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</si>
  <si>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</si>
  <si>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</si>
  <si>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</si>
  <si>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</si>
  <si>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</si>
  <si>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</si>
  <si>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</si>
  <si>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</si>
  <si>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</si>
  <si>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</si>
  <si>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</si>
  <si>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</si>
  <si>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</si>
  <si>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</si>
  <si>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</si>
  <si>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</si>
  <si>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</si>
  <si>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</si>
  <si>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</si>
  <si>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</si>
  <si>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</si>
  <si>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</si>
  <si>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</si>
  <si>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</si>
  <si>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</si>
  <si>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</si>
  <si>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</si>
  <si>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</si>
  <si>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</si>
  <si>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</si>
  <si>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</si>
  <si>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</si>
  <si>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</si>
  <si>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</si>
  <si>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</si>
  <si>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</si>
  <si>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</si>
  <si>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</si>
  <si>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</si>
  <si>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</si>
  <si>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</si>
  <si>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</si>
  <si>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</si>
  <si>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</si>
  <si>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</si>
  <si>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</si>
  <si>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</si>
  <si>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</si>
  <si>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</si>
  <si>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</si>
  <si>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</si>
  <si>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</si>
  <si>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</si>
  <si>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</si>
  <si>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</si>
  <si>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</si>
  <si>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</si>
  <si>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</si>
  <si>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</si>
  <si>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</si>
  <si>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</si>
  <si>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</si>
  <si>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</si>
  <si>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</si>
  <si>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</si>
  <si>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</si>
  <si>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</si>
  <si>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</si>
  <si>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</si>
  <si>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</si>
  <si>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</si>
  <si>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</si>
  <si>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</si>
  <si>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</si>
  <si>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</si>
  <si>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</si>
  <si>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</si>
  <si>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</si>
  <si>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</si>
  <si>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</si>
  <si>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</si>
  <si>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</si>
  <si>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</si>
  <si>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</si>
  <si>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</si>
  <si>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</si>
  <si>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</si>
  <si>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</si>
  <si>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</si>
  <si>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</si>
  <si>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</si>
  <si>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</si>
  <si>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</si>
  <si>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</si>
  <si>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</si>
  <si>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</si>
  <si>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</si>
  <si>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</si>
  <si>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</si>
  <si>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</si>
  <si>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</si>
  <si>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</si>
  <si>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</si>
  <si>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</si>
  <si>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</si>
  <si>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</si>
  <si>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</si>
  <si>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</si>
  <si>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</si>
  <si>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</si>
  <si>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</si>
  <si>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</si>
  <si>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</si>
  <si>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</si>
  <si>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</si>
  <si>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</si>
  <si>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</si>
  <si>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</si>
  <si>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</si>
  <si>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</si>
  <si>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</si>
  <si>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</si>
  <si>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</si>
  <si>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</si>
  <si>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</si>
  <si>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</si>
  <si>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</si>
  <si>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</si>
  <si>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</si>
  <si>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</si>
  <si>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</si>
  <si>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</si>
  <si>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</si>
  <si>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</si>
  <si>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</si>
  <si>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</si>
  <si>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</si>
  <si>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</si>
  <si>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</si>
  <si>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</si>
  <si>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</si>
  <si>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</si>
  <si>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</si>
  <si>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</si>
  <si>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</si>
  <si>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</si>
  <si>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</si>
  <si>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</si>
  <si>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</si>
  <si>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</si>
  <si>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</si>
  <si>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</si>
  <si>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</si>
  <si>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</si>
  <si>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</si>
  <si>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</si>
  <si>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</si>
  <si>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</si>
  <si>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</si>
  <si>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</si>
  <si>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</si>
  <si>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</si>
  <si>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</si>
  <si>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</si>
  <si>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</si>
  <si>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</si>
  <si>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</si>
  <si>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</si>
  <si>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</si>
  <si>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</si>
  <si>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</si>
  <si>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</si>
  <si>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</si>
  <si>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</si>
  <si>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</si>
  <si>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</si>
  <si>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</si>
  <si>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</si>
  <si>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</si>
  <si>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</si>
  <si>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</si>
  <si>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</si>
  <si>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</si>
  <si>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</si>
  <si>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</si>
  <si>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</si>
  <si>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</si>
  <si>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</si>
  <si>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</si>
  <si>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</si>
  <si>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</si>
  <si>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</si>
  <si>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</si>
  <si>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</si>
  <si>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</si>
  <si>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</si>
  <si>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</si>
  <si>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</si>
  <si>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</si>
  <si>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</si>
  <si>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</si>
  <si>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</si>
  <si>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</si>
  <si>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</si>
  <si>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</si>
  <si>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</si>
  <si>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</si>
  <si>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</si>
  <si>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</si>
  <si>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</si>
  <si>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</si>
  <si>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</si>
  <si>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</si>
  <si>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</si>
  <si>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</si>
  <si>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</si>
  <si>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</si>
  <si>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</si>
  <si>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</si>
  <si>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</si>
  <si>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</si>
  <si>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</si>
  <si>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</si>
  <si>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</si>
  <si>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</si>
  <si>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</si>
  <si>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</si>
  <si>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</si>
  <si>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</si>
  <si>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</si>
  <si>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</si>
  <si>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</si>
  <si>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</si>
  <si>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</si>
  <si>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</si>
  <si>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</si>
  <si>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</si>
  <si>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</si>
  <si>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</si>
  <si>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</si>
  <si>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</si>
  <si>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</si>
  <si>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</si>
  <si>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</si>
  <si>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</si>
  <si>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</si>
  <si>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</si>
  <si>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</si>
  <si>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</si>
  <si>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</si>
  <si>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</si>
  <si>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</si>
  <si>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</si>
  <si>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</si>
  <si>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</si>
  <si>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</si>
  <si>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</si>
  <si>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</si>
  <si>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</si>
  <si>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</si>
  <si>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</si>
  <si>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</si>
  <si>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</si>
  <si>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</si>
  <si>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</si>
  <si>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</si>
  <si>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</si>
  <si>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</si>
  <si>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</si>
  <si>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</si>
  <si>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</si>
  <si>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</si>
  <si>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</si>
  <si>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</si>
  <si>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</si>
  <si>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</si>
  <si>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</si>
  <si>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</si>
  <si>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</si>
  <si>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</si>
  <si>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</si>
  <si>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</si>
  <si>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</si>
  <si>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</si>
  <si>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</si>
  <si>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</si>
  <si>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</si>
  <si>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</si>
  <si>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</si>
  <si>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</si>
  <si>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</si>
  <si>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</si>
  <si>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</si>
  <si>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</si>
  <si>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</si>
  <si>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</si>
  <si>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</si>
  <si>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</si>
  <si>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</si>
  <si>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</si>
  <si>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</si>
  <si>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</si>
  <si>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</si>
  <si>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</si>
  <si>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</si>
  <si>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</si>
  <si>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</si>
  <si>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</si>
  <si>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</si>
  <si>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</si>
  <si>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</si>
  <si>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</si>
  <si>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</si>
  <si>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</si>
  <si>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</si>
  <si>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</si>
  <si>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</si>
  <si>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</si>
  <si>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</si>
  <si>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</si>
  <si>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</si>
  <si>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</si>
  <si>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</si>
  <si>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</si>
  <si>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</si>
  <si>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</si>
  <si>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</si>
  <si>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</si>
  <si>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</si>
  <si>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</si>
  <si>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</si>
  <si>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</si>
  <si>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</si>
  <si>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</si>
  <si>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</si>
  <si>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</si>
  <si>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</si>
  <si>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</si>
  <si>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</si>
  <si>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</si>
  <si>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</si>
  <si>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</si>
  <si>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</si>
  <si>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</si>
  <si>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</si>
  <si>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</si>
  <si>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</si>
  <si>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</si>
  <si>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</si>
  <si>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</si>
  <si>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</si>
  <si>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</si>
  <si>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</si>
  <si>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</si>
  <si>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</si>
  <si>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</si>
  <si>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</si>
  <si>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</si>
  <si>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</si>
  <si>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</si>
  <si>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</si>
  <si>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</si>
  <si>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</si>
  <si>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</si>
  <si>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</si>
  <si>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</si>
  <si>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</si>
  <si>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</si>
  <si>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</si>
  <si>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</si>
  <si>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</si>
  <si>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</si>
  <si>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</si>
  <si>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</si>
  <si>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</si>
  <si>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</si>
  <si>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</si>
  <si>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</si>
  <si>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</si>
  <si>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</si>
  <si>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</si>
  <si>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</si>
  <si>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</si>
  <si>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</si>
  <si>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</si>
  <si>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</si>
  <si>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</si>
  <si>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</si>
  <si>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</si>
  <si>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</si>
  <si>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</si>
  <si>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</si>
  <si>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</si>
  <si>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</si>
  <si>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</si>
  <si>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</si>
  <si>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</si>
  <si>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</si>
  <si>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</si>
  <si>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</si>
  <si>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</si>
  <si>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</si>
  <si>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</si>
  <si>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</si>
  <si>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</si>
  <si>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</si>
  <si>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</si>
  <si>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</si>
  <si>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</si>
  <si>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</si>
  <si>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</si>
  <si>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</si>
  <si>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</si>
  <si>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</si>
  <si>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</si>
  <si>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</si>
  <si>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</si>
  <si>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</si>
  <si>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</si>
  <si>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</si>
  <si>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</si>
  <si>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</si>
  <si>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</si>
  <si>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</si>
  <si>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</si>
  <si>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</si>
  <si>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</si>
  <si>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</si>
  <si>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</si>
  <si>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</si>
  <si>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</si>
  <si>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</si>
  <si>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</si>
  <si>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</si>
  <si>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</si>
  <si>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</si>
  <si>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</si>
  <si>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</si>
  <si>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</si>
  <si>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</si>
  <si>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</si>
  <si>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</si>
  <si>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</si>
  <si>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</si>
  <si>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</si>
  <si>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</si>
  <si>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</si>
  <si>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</si>
  <si>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</si>
  <si>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</si>
  <si>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</si>
  <si>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</si>
  <si>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</si>
  <si>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</si>
  <si>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</si>
  <si>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</si>
  <si>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</si>
  <si>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</si>
  <si>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</si>
  <si>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</si>
  <si>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</si>
  <si>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</si>
  <si>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</si>
  <si>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</si>
  <si>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</si>
  <si>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</si>
  <si>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</si>
  <si>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</si>
  <si>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</si>
  <si>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</si>
  <si>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</si>
  <si>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</si>
  <si>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</si>
  <si>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</si>
  <si>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</si>
  <si>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</si>
  <si>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</si>
  <si>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</si>
  <si>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</si>
  <si>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</si>
  <si>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</si>
  <si>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</si>
  <si>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</si>
  <si>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</si>
  <si>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</si>
  <si>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</si>
  <si>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</si>
  <si>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</si>
  <si>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</si>
  <si>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</si>
  <si>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</si>
  <si>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</si>
  <si>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</si>
  <si>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</si>
  <si>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</si>
  <si>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</si>
  <si>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</si>
  <si>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</si>
  <si>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</si>
  <si>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</si>
  <si>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</si>
  <si>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</si>
  <si>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</si>
  <si>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</si>
  <si>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</si>
  <si>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</si>
  <si>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</si>
  <si>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</si>
  <si>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</si>
  <si>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</si>
  <si>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</si>
  <si>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</si>
  <si>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</si>
  <si>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</si>
  <si>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</si>
  <si>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</si>
  <si>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</si>
  <si>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</si>
  <si>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</si>
  <si>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</si>
  <si>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</si>
  <si>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</si>
  <si>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</si>
  <si>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</si>
  <si>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</si>
  <si>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</si>
  <si>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</si>
  <si>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</si>
  <si>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</si>
  <si>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</si>
  <si>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</si>
  <si>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</si>
  <si>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</si>
  <si>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</si>
  <si>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</si>
  <si>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</si>
  <si>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</si>
  <si>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</si>
  <si>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</si>
  <si>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</si>
  <si>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</si>
  <si>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</si>
  <si>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</si>
  <si>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</si>
  <si>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</si>
  <si>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</si>
  <si>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</si>
  <si>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</si>
  <si>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</si>
  <si>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</si>
  <si>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</si>
  <si>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</si>
  <si>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</si>
  <si>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</si>
  <si>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</si>
  <si>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</si>
  <si>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</si>
  <si>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</si>
  <si>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</si>
  <si>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</si>
  <si>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</si>
  <si>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</si>
  <si>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</si>
  <si>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</si>
  <si>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</si>
  <si>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</si>
  <si>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</si>
  <si>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</si>
  <si>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</si>
  <si>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</si>
  <si>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</si>
  <si>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</si>
  <si>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</si>
  <si>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</si>
  <si>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</si>
  <si>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</si>
  <si>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</si>
  <si>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</si>
  <si>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</si>
  <si>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</si>
  <si>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</si>
  <si>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</si>
  <si>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</si>
  <si>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</si>
  <si>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</si>
  <si>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</si>
  <si>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</si>
  <si>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</si>
  <si>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</si>
  <si>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</si>
  <si>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</si>
  <si>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</si>
  <si>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</si>
  <si>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</si>
  <si>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</si>
  <si>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</si>
  <si>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</si>
  <si>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</si>
  <si>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</si>
  <si>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</si>
  <si>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</si>
  <si>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</si>
  <si>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</si>
  <si>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</si>
  <si>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</si>
  <si>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</si>
  <si>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</si>
  <si>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</si>
  <si>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</si>
  <si>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</si>
  <si>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</si>
  <si>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</si>
  <si>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</si>
  <si>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</si>
  <si>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</si>
  <si>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</si>
  <si>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</si>
  <si>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</si>
  <si>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</si>
  <si>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</si>
  <si>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</si>
  <si>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</si>
  <si>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</si>
  <si>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</si>
  <si>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</si>
  <si>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</si>
  <si>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</si>
  <si>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</si>
  <si>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</si>
  <si>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</si>
  <si>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</si>
  <si>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</si>
  <si>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</si>
  <si>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</si>
  <si>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</si>
  <si>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</si>
  <si>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</si>
  <si>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</si>
  <si>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</si>
  <si>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</si>
  <si>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</si>
  <si>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</si>
  <si>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</si>
  <si>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</si>
  <si>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</si>
  <si>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</si>
  <si>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</si>
  <si>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</si>
  <si>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</si>
  <si>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</si>
  <si>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</si>
  <si>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</si>
  <si>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</si>
  <si>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</si>
  <si>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</si>
  <si>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</si>
  <si>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</si>
  <si>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</si>
  <si>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</si>
  <si>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</si>
  <si>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</si>
  <si>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</si>
  <si>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</si>
  <si>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</si>
  <si>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</si>
  <si>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</si>
  <si>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</si>
  <si>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</si>
  <si>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</si>
  <si>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</si>
  <si>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</si>
  <si>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</si>
  <si>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</si>
  <si>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</si>
  <si>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</si>
  <si>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</si>
  <si>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</si>
  <si>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</si>
  <si>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</si>
  <si>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</si>
  <si>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</si>
  <si>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</si>
  <si>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</si>
  <si>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</si>
  <si>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</si>
  <si>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</si>
  <si>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</si>
  <si>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</si>
  <si>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</si>
  <si>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</si>
  <si>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</si>
  <si>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</si>
  <si>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</si>
  <si>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</si>
  <si>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</si>
  <si>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</si>
  <si>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</si>
  <si>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</si>
  <si>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</si>
  <si>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</si>
  <si>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</si>
  <si>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</si>
  <si>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</si>
  <si>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</si>
  <si>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</si>
  <si>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</si>
  <si>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</si>
  <si>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</si>
  <si>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</si>
  <si>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</si>
  <si>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</si>
  <si>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</si>
  <si>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</si>
  <si>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</si>
  <si>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</si>
  <si>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</si>
  <si>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</si>
  <si>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</si>
  <si>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</si>
  <si>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</si>
  <si>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</si>
  <si>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</si>
  <si>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</si>
  <si>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</si>
  <si>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</si>
  <si>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</si>
  <si>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</si>
  <si>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</si>
  <si>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</si>
  <si>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</si>
  <si>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</si>
  <si>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</si>
  <si>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</si>
  <si>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</si>
  <si>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</si>
  <si>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</si>
  <si>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</si>
  <si>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</si>
  <si>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</si>
  <si>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</si>
  <si>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</si>
  <si>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</si>
  <si>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</si>
  <si>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</si>
  <si>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</si>
  <si>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</si>
  <si>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</si>
  <si>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</si>
  <si>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</si>
  <si>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</si>
  <si>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</si>
  <si>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</si>
  <si>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</si>
  <si>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</si>
  <si>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</si>
  <si>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</si>
  <si>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</si>
  <si>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</si>
  <si>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</si>
  <si>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</si>
  <si>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</si>
  <si>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</si>
  <si>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</si>
  <si>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</si>
  <si>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</si>
  <si>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</si>
  <si>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</si>
  <si>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</si>
  <si>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</si>
  <si>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</si>
  <si>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</si>
  <si>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</si>
  <si>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</si>
  <si>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</si>
  <si>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</si>
  <si>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</si>
  <si>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</si>
  <si>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</si>
  <si>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</si>
  <si>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</si>
  <si>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</si>
  <si>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</si>
  <si>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</si>
  <si>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</si>
  <si>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</si>
  <si>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</si>
  <si>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</si>
  <si>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</si>
  <si>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</si>
  <si>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</si>
  <si>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</si>
  <si>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</si>
  <si>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</si>
  <si>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</si>
  <si>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</si>
  <si>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</si>
  <si>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</si>
  <si>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</si>
  <si>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</si>
  <si>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</si>
  <si>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</si>
  <si>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</si>
  <si>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</si>
  <si>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</si>
  <si>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</si>
  <si>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</si>
  <si>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</si>
  <si>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</si>
  <si>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</si>
  <si>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</si>
  <si>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</si>
  <si>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</si>
  <si>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</si>
  <si>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</si>
  <si>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</si>
  <si>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</si>
  <si>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</si>
  <si>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</si>
  <si>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</si>
  <si>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</si>
  <si>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</si>
  <si>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</si>
  <si>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</si>
  <si>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</si>
  <si>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</si>
  <si>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</si>
  <si>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</si>
  <si>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</si>
  <si>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</si>
  <si>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</si>
  <si>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</si>
  <si>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</si>
  <si>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</si>
  <si>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</si>
  <si>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</si>
  <si>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</si>
  <si>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</si>
  <si>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</si>
  <si>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</si>
  <si>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</si>
  <si>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</si>
  <si>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</si>
  <si>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</si>
  <si>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</si>
  <si>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</si>
  <si>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</si>
  <si>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</si>
  <si>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</si>
  <si>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</si>
  <si>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</si>
  <si>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</si>
  <si>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</si>
  <si>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</si>
  <si>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</si>
  <si>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</si>
  <si>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</si>
  <si>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</si>
  <si>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</si>
  <si>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</si>
  <si>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</si>
  <si>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</si>
  <si>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</si>
  <si>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</si>
  <si>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</si>
  <si>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</si>
  <si>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</si>
  <si>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</si>
  <si>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</si>
  <si>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</si>
  <si>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</si>
  <si>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</si>
  <si>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</si>
  <si>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</si>
  <si>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</si>
  <si>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</si>
  <si>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</si>
  <si>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</si>
  <si>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</si>
  <si>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</si>
  <si>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</si>
  <si>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</si>
  <si>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</si>
  <si>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</si>
  <si>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</si>
  <si>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</si>
  <si>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</si>
  <si>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</si>
  <si>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</si>
  <si>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</si>
  <si>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</si>
  <si>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</si>
  <si>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</si>
  <si>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</si>
  <si>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</si>
  <si>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</si>
  <si>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</si>
  <si>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</si>
  <si>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</si>
  <si>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</si>
  <si>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</si>
  <si>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</si>
  <si>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</si>
  <si>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</si>
  <si>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</si>
  <si>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</si>
  <si>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</si>
  <si>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</si>
  <si>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</si>
  <si>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</si>
  <si>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</si>
  <si>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</si>
  <si>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</si>
  <si>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</si>
  <si>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</si>
  <si>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</si>
  <si>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</si>
  <si>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</si>
  <si>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</si>
  <si>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</si>
  <si>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</si>
  <si>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</si>
  <si>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</si>
  <si>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</si>
  <si>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</si>
  <si>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</si>
  <si>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</si>
  <si>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</si>
  <si>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</si>
  <si>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</si>
  <si>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</si>
  <si>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</si>
  <si>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</si>
  <si>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</si>
  <si>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</si>
  <si>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</si>
  <si>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</si>
  <si>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</si>
  <si>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</si>
  <si>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</si>
  <si>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</si>
  <si>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</si>
  <si>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</si>
  <si>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</si>
  <si>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</si>
  <si>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</si>
  <si>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</si>
  <si>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</si>
  <si>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</si>
  <si>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</si>
  <si>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</si>
  <si>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</si>
  <si>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</si>
  <si>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</si>
  <si>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</si>
  <si>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</si>
  <si>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</si>
  <si>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</si>
  <si>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</si>
  <si>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</si>
  <si>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</si>
  <si>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</si>
  <si>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</si>
  <si>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</si>
  <si>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</si>
  <si>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</si>
  <si>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</si>
  <si>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</si>
  <si>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</si>
  <si>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</si>
  <si>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</si>
  <si>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</si>
  <si>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</si>
  <si>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</si>
  <si>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</si>
  <si>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</si>
  <si>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</si>
  <si>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</si>
  <si>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</si>
  <si>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</si>
  <si>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</si>
  <si>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</si>
  <si>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</si>
  <si>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</si>
  <si>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</si>
  <si>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</si>
  <si>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</si>
  <si>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</si>
  <si>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</si>
  <si>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</si>
  <si>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</si>
  <si>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</si>
  <si>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</si>
  <si>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</si>
  <si>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</si>
  <si>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</si>
  <si>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</si>
  <si>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</si>
  <si>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</si>
  <si>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</si>
  <si>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</si>
  <si>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</si>
  <si>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</si>
  <si>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</si>
  <si>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</si>
  <si>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</si>
  <si>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</si>
  <si>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</si>
  <si>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</si>
  <si>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</si>
  <si>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</si>
  <si>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</si>
  <si>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</si>
  <si>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</si>
  <si>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</si>
  <si>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</si>
  <si>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</si>
  <si>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</si>
  <si>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</si>
  <si>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</si>
  <si>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</si>
  <si>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</si>
  <si>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</si>
  <si>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</si>
  <si>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</si>
  <si>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</si>
  <si>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</si>
  <si>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</si>
  <si>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</si>
  <si>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</si>
  <si>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</si>
  <si>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</si>
  <si>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</si>
  <si>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</si>
  <si>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</si>
  <si>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</si>
  <si>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</si>
  <si>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</si>
  <si>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</si>
  <si>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</si>
  <si>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</si>
  <si>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</si>
  <si>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</si>
  <si>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</si>
  <si>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</si>
  <si>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</si>
  <si>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</si>
  <si>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</si>
  <si>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</si>
  <si>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</si>
  <si>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</si>
  <si>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</si>
  <si>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</si>
  <si>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</si>
  <si>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</si>
  <si>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</si>
  <si>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</si>
  <si>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</si>
  <si>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</si>
  <si>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</si>
  <si>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</si>
  <si>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</si>
  <si>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</si>
  <si>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</si>
  <si>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</si>
  <si>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</si>
  <si>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</si>
  <si>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</si>
  <si>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</si>
  <si>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</si>
  <si>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</si>
  <si>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</si>
  <si>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</si>
  <si>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</si>
  <si>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</si>
  <si>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</si>
  <si>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</si>
  <si>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</si>
  <si>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</si>
  <si>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</si>
  <si>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</si>
  <si>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</si>
  <si>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</si>
  <si>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</si>
  <si>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</si>
  <si>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</si>
  <si>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</si>
  <si>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</si>
  <si>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</si>
  <si>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</si>
  <si>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</si>
  <si>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</si>
  <si>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</si>
  <si>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</si>
  <si>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</si>
  <si>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</si>
  <si>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</si>
  <si>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</si>
  <si>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</si>
  <si>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</si>
  <si>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</si>
  <si>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</si>
  <si>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</si>
  <si>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</si>
  <si>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</si>
  <si>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</si>
  <si>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</si>
  <si>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</si>
  <si>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</si>
  <si>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</si>
  <si>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</si>
  <si>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</si>
  <si>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</si>
  <si>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</si>
  <si>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</si>
  <si>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</si>
  <si>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</si>
  <si>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</si>
  <si>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</si>
  <si>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</si>
  <si>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</si>
  <si>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</si>
  <si>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</si>
  <si>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</si>
  <si>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</si>
  <si>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</si>
  <si>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</si>
  <si>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</si>
  <si>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</si>
  <si>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</si>
  <si>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</si>
  <si>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</si>
  <si>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</si>
  <si>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</si>
  <si>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</si>
  <si>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</si>
  <si>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</si>
  <si>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</si>
  <si>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</si>
  <si>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</si>
  <si>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</si>
  <si>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</si>
  <si>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</si>
  <si>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</si>
  <si>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</si>
  <si>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</si>
  <si>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</si>
  <si>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</si>
  <si>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</si>
  <si>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</si>
  <si>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</si>
  <si>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</si>
  <si>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</si>
  <si>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</si>
  <si>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</si>
  <si>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</si>
  <si>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</si>
  <si>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</si>
  <si>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</si>
  <si>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</si>
  <si>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</si>
  <si>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</si>
  <si>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</si>
  <si>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</si>
  <si>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</si>
  <si>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</si>
  <si>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</si>
  <si>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</si>
  <si>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</si>
  <si>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</si>
  <si>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</si>
  <si>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</si>
  <si>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</si>
  <si>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</si>
  <si>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</si>
  <si>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</si>
  <si>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</si>
  <si>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</si>
  <si>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</si>
  <si>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</si>
  <si>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</si>
  <si>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</si>
  <si>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</si>
  <si>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</si>
  <si>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</si>
  <si>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</si>
  <si>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</si>
  <si>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</si>
  <si>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</si>
  <si>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</si>
  <si>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</si>
  <si>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</si>
  <si>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</si>
  <si>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</si>
  <si>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</si>
  <si>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</si>
  <si>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</si>
  <si>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</si>
  <si>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</si>
  <si>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</si>
  <si>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</si>
  <si>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</si>
  <si>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</si>
  <si>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</si>
  <si>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</si>
  <si>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</si>
  <si>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</si>
  <si>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</si>
  <si>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</si>
  <si>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</si>
  <si>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</si>
  <si>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</si>
  <si>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</si>
  <si>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</si>
  <si>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</si>
  <si>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</si>
  <si>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</si>
  <si>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</si>
  <si>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</si>
  <si>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</si>
  <si>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</si>
  <si>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</si>
  <si>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</si>
  <si>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</si>
  <si>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</si>
  <si>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</si>
  <si>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</si>
  <si>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</si>
  <si>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</si>
  <si>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</si>
  <si>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</si>
  <si>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</si>
  <si>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</si>
  <si>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</si>
  <si>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</si>
  <si>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</si>
  <si>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</si>
  <si>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</si>
  <si>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</si>
  <si>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</si>
  <si>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</si>
  <si>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</si>
  <si>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</si>
  <si>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</si>
  <si>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</si>
  <si>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</si>
  <si>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</si>
  <si>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</si>
  <si>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</si>
  <si>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</si>
  <si>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</si>
  <si>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</si>
  <si>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</si>
  <si>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</si>
  <si>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</si>
  <si>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</si>
  <si>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</si>
  <si>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</si>
  <si>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</si>
  <si>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</si>
  <si>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</si>
  <si>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</si>
  <si>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</si>
  <si>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</si>
  <si>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</si>
  <si>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</si>
  <si>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</si>
  <si>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</si>
  <si>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</si>
  <si>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</si>
  <si>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</si>
  <si>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</si>
  <si>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</si>
  <si>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</si>
  <si>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</si>
  <si>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</si>
  <si>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</si>
  <si>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</si>
  <si>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</si>
  <si>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</si>
  <si>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</si>
  <si>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</si>
  <si>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</si>
  <si>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</si>
  <si>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</si>
  <si>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</si>
  <si>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</si>
  <si>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</si>
  <si>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</si>
  <si>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</si>
  <si>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</si>
  <si>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</si>
  <si>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</si>
  <si>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</si>
  <si>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</si>
  <si>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</si>
  <si>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</si>
  <si>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</si>
  <si>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</si>
  <si>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</si>
  <si>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</si>
  <si>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</si>
  <si>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</si>
  <si>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</si>
  <si>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</si>
  <si>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</si>
  <si>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</si>
  <si>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</si>
  <si>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</si>
  <si>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</si>
  <si>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</si>
  <si>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</si>
  <si>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</si>
  <si>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</si>
  <si>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</si>
  <si>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</si>
  <si>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</si>
  <si>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</si>
  <si>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</si>
  <si>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</si>
  <si>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</si>
  <si>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</si>
  <si>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</si>
  <si>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</si>
  <si>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</si>
  <si>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</si>
  <si>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</si>
  <si>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</si>
  <si>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</si>
  <si>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</si>
  <si>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</si>
  <si>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</si>
  <si>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</si>
  <si>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</si>
  <si>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</si>
  <si>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</si>
  <si>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</si>
  <si>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</si>
  <si>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</si>
  <si>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</si>
  <si>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</si>
  <si>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</si>
  <si>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</si>
  <si>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</si>
  <si>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</si>
  <si>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</si>
  <si>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</si>
  <si>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</si>
  <si>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</si>
  <si>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</si>
  <si>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</si>
  <si>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</si>
  <si>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</si>
  <si>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</si>
  <si>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</si>
  <si>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</si>
  <si>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</si>
  <si>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</si>
  <si>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</si>
  <si>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</si>
  <si>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</si>
  <si>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</si>
  <si>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</si>
  <si>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</si>
  <si>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</si>
  <si>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</si>
  <si>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</si>
  <si>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</si>
  <si>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</si>
  <si>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</si>
  <si>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</si>
  <si>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</si>
  <si>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</si>
  <si>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</si>
  <si>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</si>
  <si>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</si>
  <si>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</si>
  <si>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</si>
  <si>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</si>
  <si>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</si>
  <si>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</si>
  <si>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</si>
  <si>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</si>
  <si>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</si>
  <si>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</si>
  <si>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</si>
  <si>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</si>
  <si>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</si>
  <si>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</si>
  <si>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</si>
  <si>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</si>
  <si>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</si>
  <si>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</si>
  <si>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</si>
  <si>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</si>
  <si>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</si>
  <si>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</si>
  <si>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</si>
  <si>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</si>
  <si>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</si>
  <si>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</si>
  <si>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</si>
  <si>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</si>
  <si>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</si>
  <si>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</si>
  <si>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</si>
  <si>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</si>
  <si>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</si>
  <si>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</si>
  <si>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</si>
  <si>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</si>
  <si>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</si>
  <si>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</si>
  <si>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</si>
  <si>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</si>
  <si>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</si>
  <si>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</si>
  <si>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</si>
  <si>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</si>
  <si>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</si>
  <si>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</si>
  <si>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</si>
  <si>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</si>
  <si>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</si>
  <si>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</si>
  <si>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</si>
  <si>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</si>
  <si>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</si>
  <si>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</si>
  <si>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</si>
  <si>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</si>
  <si>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</si>
  <si>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</si>
  <si>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</si>
  <si>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</si>
  <si>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</si>
  <si>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</si>
  <si>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</si>
  <si>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</si>
  <si>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</si>
  <si>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</si>
  <si>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</si>
  <si>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</si>
  <si>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</si>
  <si>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</si>
  <si>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</si>
  <si>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</si>
  <si>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</si>
  <si>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</si>
  <si>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</si>
  <si>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</si>
  <si>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</si>
  <si>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</si>
  <si>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</si>
  <si>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</si>
  <si>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</si>
  <si>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</si>
  <si>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</si>
  <si>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</si>
  <si>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</si>
  <si>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</si>
  <si>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</si>
  <si>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</si>
  <si>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</si>
  <si>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</si>
  <si>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</si>
  <si>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</si>
  <si>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</si>
  <si>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</si>
  <si>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</si>
  <si>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</si>
  <si>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</si>
  <si>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</si>
  <si>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</si>
  <si>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</si>
  <si>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</si>
  <si>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</si>
  <si>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</si>
  <si>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</si>
  <si>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</si>
  <si>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</si>
  <si>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</si>
  <si>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</si>
  <si>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</si>
  <si>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</si>
  <si>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</si>
  <si>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</si>
  <si>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</si>
  <si>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</si>
  <si>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</si>
  <si>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</si>
  <si>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</si>
  <si>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</si>
  <si>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</si>
  <si>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</si>
  <si>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</si>
  <si>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</si>
  <si>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</si>
  <si>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</si>
  <si>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</si>
  <si>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</si>
  <si>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</si>
  <si>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</si>
  <si>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</si>
  <si>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</si>
  <si>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</si>
  <si>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</si>
  <si>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</si>
  <si>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</si>
  <si>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</si>
  <si>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</si>
  <si>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</si>
  <si>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</si>
  <si>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</si>
  <si>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</si>
  <si>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</si>
  <si>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</si>
  <si>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</si>
  <si>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</si>
  <si>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</si>
  <si>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</si>
  <si>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</si>
  <si>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</si>
  <si>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</si>
  <si>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</si>
  <si>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</si>
  <si>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</si>
  <si>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</si>
  <si>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</si>
  <si>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</si>
  <si>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</si>
  <si>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</si>
  <si>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</si>
  <si>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</si>
  <si>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</si>
  <si>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</si>
  <si>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</si>
  <si>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</si>
  <si>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</si>
  <si>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</si>
  <si>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</si>
  <si>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</si>
  <si>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</si>
  <si>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</si>
  <si>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</si>
  <si>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</si>
  <si>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</si>
  <si>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</si>
  <si>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</si>
  <si>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</si>
  <si>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</si>
  <si>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</si>
  <si>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</si>
  <si>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</si>
  <si>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</si>
  <si>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</si>
  <si>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</si>
  <si>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</si>
  <si>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</si>
  <si>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</si>
  <si>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</si>
  <si>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</si>
  <si>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</si>
  <si>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</si>
  <si>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</si>
  <si>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</si>
  <si>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</si>
  <si>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</si>
  <si>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</si>
  <si>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</si>
  <si>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</si>
  <si>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</si>
  <si>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</si>
  <si>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</si>
  <si>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</si>
  <si>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</si>
  <si>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</si>
  <si>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</si>
  <si>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</si>
  <si>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</si>
  <si>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</si>
  <si>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</si>
  <si>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</si>
  <si>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</si>
  <si>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</si>
  <si>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</si>
  <si>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</si>
  <si>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</si>
  <si>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</si>
  <si>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</si>
  <si>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</si>
  <si>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</si>
  <si>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</si>
  <si>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</si>
  <si>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</si>
  <si>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</si>
  <si>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</si>
  <si>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</si>
  <si>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</si>
  <si>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</si>
  <si>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</si>
  <si>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</si>
  <si>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</si>
  <si>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</si>
  <si>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</si>
  <si>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</si>
  <si>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</si>
  <si>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</si>
  <si>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</si>
  <si>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</si>
  <si>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</si>
  <si>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</si>
  <si>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</si>
  <si>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</si>
  <si>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</si>
  <si>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</si>
  <si>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</si>
  <si>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</si>
  <si>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</si>
  <si>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</si>
  <si>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</si>
  <si>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</si>
  <si>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</si>
  <si>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</si>
  <si>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</si>
  <si>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</si>
  <si>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</si>
  <si>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</si>
  <si>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</si>
  <si>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</si>
  <si>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</si>
  <si>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</si>
  <si>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</si>
  <si>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</si>
  <si>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</si>
  <si>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</si>
  <si>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</si>
  <si>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</si>
  <si>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</si>
  <si>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</si>
  <si>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</si>
  <si>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</si>
  <si>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</si>
  <si>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</si>
  <si>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</si>
  <si>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</si>
  <si>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</si>
  <si>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</si>
  <si>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</si>
  <si>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</si>
  <si>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</si>
  <si>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</si>
  <si>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</si>
  <si>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</si>
  <si>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</si>
  <si>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</si>
  <si>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</si>
  <si>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</si>
  <si>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</si>
  <si>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</si>
  <si>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</si>
  <si>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</si>
  <si>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</si>
  <si>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</si>
  <si>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</si>
  <si>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</si>
  <si>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</si>
  <si>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</si>
  <si>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</si>
  <si>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</si>
  <si>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</si>
  <si>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</si>
  <si>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</si>
  <si>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</si>
  <si>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</si>
  <si>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</si>
  <si>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</si>
  <si>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</si>
  <si>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</si>
  <si>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</si>
  <si>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</si>
  <si>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</si>
  <si>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</si>
  <si>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</si>
  <si>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</si>
  <si>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</si>
  <si>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</si>
  <si>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</si>
  <si>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</si>
  <si>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</si>
  <si>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</si>
  <si>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</si>
  <si>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</si>
  <si>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</si>
  <si>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</si>
  <si>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</si>
  <si>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</si>
  <si>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</si>
  <si>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</si>
  <si>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</si>
  <si>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</si>
  <si>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</si>
  <si>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</si>
  <si>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</si>
  <si>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</si>
  <si>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</si>
  <si>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</si>
  <si>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</si>
  <si>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</si>
  <si>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</si>
  <si>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</si>
  <si>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</si>
  <si>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</si>
  <si>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</si>
  <si>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</si>
  <si>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</si>
  <si>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</si>
  <si>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</si>
  <si>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</si>
  <si>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</si>
  <si>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</si>
  <si>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</si>
  <si>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</si>
  <si>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</si>
  <si>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</si>
  <si>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</si>
  <si>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</si>
  <si>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</si>
  <si>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</si>
  <si>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</si>
  <si>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</si>
  <si>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</si>
  <si>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</si>
  <si>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</si>
  <si>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</si>
  <si>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</si>
  <si>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</si>
  <si>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</si>
  <si>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</si>
  <si>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</si>
  <si>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</si>
  <si>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</si>
  <si>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</si>
  <si>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</si>
  <si>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</si>
  <si>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</si>
  <si>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</si>
  <si>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</si>
  <si>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</si>
  <si>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</si>
  <si>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</si>
  <si>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</si>
  <si>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</si>
  <si>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</si>
  <si>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</si>
  <si>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</si>
  <si>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</si>
  <si>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</si>
  <si>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</si>
  <si>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</si>
  <si>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</si>
  <si>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</si>
  <si>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</si>
  <si>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</si>
  <si>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</si>
  <si>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</si>
  <si>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</si>
  <si>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</si>
  <si>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</si>
  <si>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</si>
  <si>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</si>
  <si>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</si>
  <si>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</si>
  <si>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</si>
  <si>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</si>
  <si>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</si>
  <si>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</si>
  <si>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</si>
  <si>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</si>
  <si>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</si>
  <si>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</si>
  <si>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</si>
  <si>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</si>
  <si>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</si>
  <si>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</si>
  <si>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</si>
  <si>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</si>
  <si>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</si>
  <si>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</si>
  <si>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</si>
  <si>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</si>
  <si>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</si>
  <si>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</si>
  <si>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</si>
  <si>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</si>
  <si>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</si>
  <si>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</si>
  <si>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</si>
  <si>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</si>
  <si>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</si>
  <si>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</si>
  <si>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</si>
  <si>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</si>
  <si>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</si>
  <si>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</si>
  <si>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</si>
  <si>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</si>
  <si>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</si>
  <si>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</si>
  <si>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</si>
  <si>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</si>
  <si>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</si>
  <si>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</si>
  <si>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</si>
  <si>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</si>
  <si>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</si>
  <si>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</si>
  <si>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</si>
  <si>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</si>
  <si>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</si>
  <si>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</si>
  <si>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</si>
  <si>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</si>
  <si>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</si>
  <si>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</si>
  <si>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</si>
  <si>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</si>
  <si>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</si>
  <si>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</si>
  <si>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</si>
  <si>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</si>
  <si>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</si>
  <si>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</si>
  <si>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</si>
  <si>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</si>
  <si>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</si>
  <si>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</si>
  <si>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</si>
  <si>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</si>
  <si>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</si>
  <si>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</si>
  <si>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</si>
  <si>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</si>
  <si>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</si>
  <si>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</si>
  <si>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</si>
  <si>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</si>
  <si>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</si>
  <si>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</si>
  <si>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</si>
  <si>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</si>
  <si>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</si>
  <si>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</si>
  <si>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</si>
  <si>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</si>
  <si>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</si>
  <si>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</si>
  <si>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</si>
  <si>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</si>
  <si>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</si>
  <si>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</si>
  <si>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</si>
  <si>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</si>
  <si>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</si>
  <si>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</si>
  <si>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</si>
  <si>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</si>
  <si>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</si>
  <si>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</si>
  <si>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</si>
  <si>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</si>
  <si>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</si>
  <si>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</si>
  <si>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</si>
  <si>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</si>
  <si>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</si>
  <si>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</si>
  <si>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</si>
  <si>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</si>
  <si>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</si>
  <si>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</si>
  <si>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</si>
  <si>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</si>
  <si>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</si>
  <si>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</si>
  <si>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</si>
  <si>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</si>
  <si>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</si>
  <si>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</si>
  <si>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</si>
  <si>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</si>
  <si>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</si>
  <si>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</si>
  <si>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</si>
  <si>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</si>
  <si>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</si>
  <si>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</si>
  <si>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</si>
  <si>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</si>
  <si>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</si>
  <si>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</si>
  <si>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</si>
  <si>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</si>
  <si>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</si>
  <si>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</si>
  <si>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</si>
  <si>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</si>
  <si>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</si>
  <si>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</si>
  <si>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</si>
  <si>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</si>
  <si>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</si>
  <si>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</si>
  <si>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</si>
  <si>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</si>
  <si>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</si>
  <si>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</si>
  <si>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</si>
  <si>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</si>
  <si>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</si>
  <si>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</si>
  <si>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</si>
  <si>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</si>
  <si>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</si>
  <si>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</si>
  <si>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</si>
  <si>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</si>
  <si>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</si>
  <si>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</si>
  <si>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</si>
  <si>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</si>
  <si>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</si>
  <si>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</si>
  <si>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</si>
  <si>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</si>
  <si>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</si>
  <si>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</si>
  <si>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</si>
  <si>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</si>
  <si>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</si>
  <si>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</si>
  <si>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</si>
  <si>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</si>
  <si>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</si>
  <si>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</si>
  <si>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</si>
  <si>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</si>
  <si>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</si>
  <si>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</si>
  <si>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</si>
  <si>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</si>
  <si>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</si>
  <si>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</si>
  <si>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</si>
  <si>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</si>
  <si>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</si>
  <si>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</si>
  <si>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</si>
  <si>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</si>
  <si>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</si>
  <si>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</si>
  <si>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</si>
  <si>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</si>
  <si>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</si>
  <si>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</si>
  <si>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</si>
  <si>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</si>
  <si>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</si>
  <si>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</si>
  <si>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</si>
  <si>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</si>
  <si>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</si>
  <si>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</si>
  <si>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</si>
  <si>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</si>
  <si>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</si>
  <si>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</si>
  <si>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</si>
  <si>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</si>
  <si>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</si>
  <si>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</si>
  <si>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</si>
  <si>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</si>
  <si>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</si>
  <si>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</si>
  <si>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</si>
  <si>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</si>
  <si>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</si>
  <si>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</si>
  <si>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</si>
  <si>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</si>
  <si>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</si>
  <si>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</si>
  <si>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</si>
  <si>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</si>
  <si>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</si>
  <si>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</si>
  <si>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</si>
  <si>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</si>
  <si>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</si>
  <si>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</si>
  <si>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</si>
  <si>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</si>
  <si>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</si>
  <si>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</si>
  <si>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</si>
  <si>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</si>
  <si>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</si>
  <si>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</si>
  <si>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</si>
  <si>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</si>
  <si>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</si>
  <si>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</si>
  <si>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</si>
  <si>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</si>
  <si>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</si>
  <si>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</si>
  <si>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</si>
  <si>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</si>
  <si>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</si>
  <si>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</si>
  <si>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</si>
  <si>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</si>
  <si>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</si>
  <si>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</si>
  <si>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</si>
  <si>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</si>
  <si>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</si>
  <si>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</si>
  <si>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</si>
  <si>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</si>
  <si>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</si>
  <si>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</si>
  <si>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</si>
  <si>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</si>
  <si>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</si>
  <si>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</si>
  <si>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</si>
  <si>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</si>
  <si>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</si>
  <si>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</si>
  <si>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</si>
  <si>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</si>
  <si>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</si>
  <si>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</si>
  <si>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</si>
  <si>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</si>
  <si>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</si>
  <si>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</si>
  <si>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</si>
  <si>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</si>
  <si>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</si>
  <si>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</si>
  <si>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</si>
  <si>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</si>
  <si>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</si>
  <si>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</si>
  <si>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</si>
  <si>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</si>
  <si>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</si>
  <si>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</si>
  <si>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</si>
  <si>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</si>
  <si>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</si>
  <si>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</si>
  <si>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</si>
  <si>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</si>
  <si>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</si>
  <si>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</si>
  <si>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</si>
  <si>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</si>
  <si>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</si>
  <si>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</si>
  <si>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</si>
  <si>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</si>
  <si>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</si>
  <si>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</si>
  <si>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</si>
  <si>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</si>
  <si>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</si>
  <si>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</si>
  <si>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</si>
  <si>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</si>
  <si>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</si>
  <si>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</si>
  <si>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</si>
  <si>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</si>
  <si>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</si>
  <si>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</si>
  <si>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</si>
  <si>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</si>
  <si>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</si>
  <si>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</si>
  <si>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</si>
  <si>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</si>
  <si>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</si>
  <si>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</si>
  <si>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</si>
  <si>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</si>
  <si>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</si>
  <si>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</si>
  <si>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</si>
  <si>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</si>
  <si>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</si>
  <si>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</si>
  <si>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</si>
  <si>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</si>
  <si>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</si>
  <si>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</si>
  <si>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</si>
  <si>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</si>
  <si>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</si>
  <si>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</si>
  <si>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</si>
  <si>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</si>
  <si>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</si>
  <si>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</si>
  <si>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</si>
  <si>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</si>
  <si>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</si>
  <si>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</si>
  <si>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</si>
  <si>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</si>
  <si>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</si>
  <si>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</si>
  <si>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</si>
  <si>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</si>
  <si>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</si>
  <si>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</si>
  <si>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</si>
  <si>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</si>
  <si>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</si>
  <si>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</si>
  <si>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</si>
  <si>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</si>
  <si>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</si>
  <si>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</si>
  <si>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</si>
  <si>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</si>
  <si>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</si>
  <si>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</si>
  <si>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</si>
  <si>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</si>
  <si>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</si>
  <si>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</si>
  <si>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</si>
  <si>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</si>
  <si>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</si>
  <si>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</si>
  <si>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</si>
  <si>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</si>
  <si>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</si>
  <si>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</si>
  <si>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</si>
  <si>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</si>
  <si>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</si>
  <si>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</si>
  <si>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</si>
  <si>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</si>
  <si>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</si>
  <si>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</si>
  <si>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</si>
  <si>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</si>
  <si>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</si>
  <si>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</si>
  <si>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</si>
  <si>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</si>
  <si>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</si>
  <si>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</si>
  <si>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</si>
  <si>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</si>
  <si>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</si>
  <si>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</si>
  <si>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</si>
  <si>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</si>
  <si>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</si>
  <si>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</si>
  <si>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</si>
  <si>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</si>
  <si>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</si>
  <si>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</si>
  <si>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</si>
  <si>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</si>
  <si>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</si>
  <si>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</si>
  <si>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</si>
  <si>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</si>
  <si>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</si>
  <si>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</si>
  <si>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</si>
  <si>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</si>
  <si>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</si>
  <si>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</si>
  <si>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</si>
  <si>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</si>
  <si>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</si>
  <si>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</si>
  <si>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</si>
  <si>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</si>
  <si>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</si>
  <si>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</si>
  <si>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</si>
  <si>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</si>
  <si>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</si>
  <si>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</si>
  <si>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</si>
  <si>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</si>
  <si>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</si>
  <si>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</si>
  <si>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</si>
  <si>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</si>
  <si>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</si>
  <si>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</si>
  <si>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</si>
  <si>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</si>
  <si>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</si>
  <si>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</si>
  <si>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</si>
  <si>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</si>
  <si>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</si>
  <si>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</si>
  <si>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</si>
  <si>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</si>
  <si>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</si>
  <si>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</si>
  <si>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</si>
  <si>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</si>
  <si>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</si>
  <si>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</si>
  <si>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</si>
  <si>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</si>
  <si>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</si>
  <si>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</si>
  <si>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</si>
  <si>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</si>
  <si>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</si>
  <si>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</si>
  <si>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</si>
  <si>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</si>
  <si>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</si>
  <si>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</si>
  <si>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</si>
  <si>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</si>
  <si>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</si>
  <si>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</si>
  <si>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</si>
  <si>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</si>
  <si>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</si>
  <si>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</si>
  <si>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</si>
  <si>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</si>
  <si>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</si>
  <si>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</si>
  <si>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</si>
  <si>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</si>
  <si>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</si>
  <si>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</si>
  <si>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</si>
  <si>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</si>
  <si>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</si>
  <si>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</si>
  <si>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</si>
  <si>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</si>
  <si>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</si>
  <si>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</si>
  <si>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</si>
  <si>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</si>
  <si>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</si>
  <si>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</si>
  <si>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</si>
  <si>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</si>
  <si>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</si>
  <si>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</si>
  <si>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</si>
  <si>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</si>
  <si>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</si>
  <si>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</si>
  <si>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</si>
  <si>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</si>
  <si>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</si>
  <si>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</si>
  <si>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</si>
  <si>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</si>
  <si>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</si>
  <si>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</si>
  <si>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</si>
  <si>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</si>
  <si>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</si>
  <si>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</si>
  <si>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</si>
  <si>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</si>
  <si>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</si>
  <si>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</si>
  <si>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</si>
  <si>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</si>
  <si>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</si>
  <si>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</si>
  <si>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</si>
  <si>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</si>
  <si>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</si>
  <si>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</si>
  <si>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</si>
  <si>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</si>
  <si>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</si>
  <si>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</si>
  <si>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</si>
  <si>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</si>
  <si>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</si>
  <si>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</si>
  <si>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</si>
  <si>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</si>
  <si>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</si>
  <si>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</si>
  <si>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</si>
  <si>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</si>
  <si>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</si>
  <si>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</si>
  <si>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</si>
  <si>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</si>
  <si>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</si>
  <si>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</si>
  <si>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</si>
  <si>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</si>
  <si>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</si>
  <si>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</si>
  <si>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</si>
  <si>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</si>
  <si>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</si>
  <si>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</si>
  <si>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</si>
  <si>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</si>
  <si>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</si>
  <si>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</si>
  <si>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</si>
  <si>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</si>
  <si>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</si>
  <si>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</si>
  <si>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</si>
  <si>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</si>
  <si>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</si>
  <si>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</si>
  <si>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</si>
  <si>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</si>
  <si>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</si>
  <si>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</si>
  <si>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</si>
  <si>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</si>
  <si>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</si>
  <si>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</si>
  <si>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</si>
  <si>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</si>
  <si>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</si>
  <si>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</si>
  <si>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</si>
  <si>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</si>
  <si>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</si>
  <si>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</si>
  <si>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</si>
  <si>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</si>
  <si>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</si>
  <si>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</si>
  <si>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</si>
  <si>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</si>
  <si>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</si>
  <si>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</si>
  <si>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</si>
  <si>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</si>
  <si>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</si>
  <si>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</si>
  <si>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</si>
  <si>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</si>
  <si>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</si>
  <si>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</si>
  <si>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</si>
  <si>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</si>
  <si>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</si>
  <si>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</si>
  <si>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</si>
  <si>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</si>
  <si>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</si>
  <si>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</si>
  <si>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</si>
  <si>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</si>
  <si>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</si>
  <si>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</si>
  <si>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</si>
  <si>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</si>
  <si>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</si>
  <si>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</si>
  <si>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</si>
  <si>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</si>
  <si>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</si>
  <si>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</si>
  <si>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</si>
  <si>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</si>
  <si>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</si>
  <si>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</si>
  <si>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</si>
  <si>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</si>
  <si>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</si>
  <si>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</si>
  <si>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</si>
  <si>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</si>
  <si>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</si>
  <si>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</si>
  <si>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</si>
  <si>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</si>
  <si>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</si>
  <si>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</si>
  <si>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</si>
  <si>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</si>
  <si>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</si>
  <si>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</si>
  <si>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</si>
  <si>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</si>
  <si>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</si>
  <si>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</si>
  <si>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</si>
  <si>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</si>
  <si>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</si>
  <si>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</si>
  <si>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</si>
  <si>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</si>
  <si>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</si>
  <si>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</si>
  <si>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</si>
  <si>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</si>
  <si>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</si>
  <si>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</si>
  <si>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</si>
  <si>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</si>
  <si>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</si>
  <si>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</si>
  <si>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</si>
  <si>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</si>
  <si>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</si>
  <si>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</si>
  <si>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</si>
  <si>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</si>
  <si>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</si>
  <si>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</si>
  <si>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</si>
  <si>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</si>
  <si>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</si>
  <si>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</si>
  <si>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</si>
  <si>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</si>
  <si>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</si>
  <si>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</si>
  <si>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</si>
  <si>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</si>
  <si>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</si>
  <si>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</si>
  <si>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</si>
  <si>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</si>
  <si>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</si>
  <si>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</si>
  <si>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</si>
  <si>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</si>
  <si>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</si>
  <si>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</si>
  <si>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</si>
  <si>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</si>
  <si>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</si>
  <si>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</si>
  <si>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</si>
  <si>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</si>
  <si>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</si>
  <si>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</si>
  <si>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</si>
  <si>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</si>
  <si>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</si>
  <si>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</si>
  <si>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</si>
  <si>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</si>
  <si>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</si>
  <si>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</si>
  <si>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</si>
  <si>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</si>
  <si>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</si>
  <si>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</si>
  <si>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</si>
  <si>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</si>
  <si>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</si>
  <si>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</si>
  <si>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</si>
  <si>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</si>
  <si>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</si>
  <si>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</si>
  <si>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</si>
  <si>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</si>
  <si>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</si>
  <si>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</si>
  <si>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</si>
  <si>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</si>
  <si>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</si>
  <si>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</si>
  <si>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</si>
  <si>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</si>
  <si>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</si>
  <si>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</si>
  <si>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</si>
  <si>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</si>
  <si>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</si>
  <si>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</si>
  <si>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</si>
  <si>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</si>
  <si>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</si>
  <si>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</si>
  <si>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</si>
  <si>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</si>
  <si>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</si>
  <si>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</si>
  <si>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</si>
  <si>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</si>
  <si>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</si>
  <si>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</si>
  <si>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</si>
  <si>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</si>
  <si>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</si>
  <si>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</si>
  <si>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</si>
  <si>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</si>
  <si>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</si>
  <si>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</si>
  <si>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</si>
  <si>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</si>
  <si>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</si>
  <si>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</si>
  <si>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</si>
  <si>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</si>
  <si>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</si>
  <si>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</si>
  <si>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</si>
  <si>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</si>
  <si>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</si>
  <si>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</si>
  <si>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</si>
  <si>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</si>
  <si>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</si>
  <si>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</si>
  <si>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</si>
  <si>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</si>
  <si>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</si>
  <si>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</si>
  <si>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</si>
  <si>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</si>
  <si>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</si>
  <si>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</si>
  <si>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</si>
  <si>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</si>
  <si>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</si>
  <si>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</si>
  <si>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</si>
  <si>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</si>
  <si>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</si>
  <si>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</si>
  <si>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</si>
  <si>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</si>
  <si>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</si>
  <si>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</si>
  <si>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</si>
  <si>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</si>
  <si>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</si>
  <si>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</si>
  <si>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</si>
  <si>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</si>
  <si>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</si>
  <si>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</si>
  <si>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</si>
  <si>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</si>
  <si>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</si>
  <si>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</si>
  <si>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</si>
  <si>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</si>
  <si>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</si>
  <si>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</si>
  <si>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</si>
  <si>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</si>
  <si>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</si>
  <si>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</si>
  <si>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</si>
  <si>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</si>
  <si>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</si>
  <si>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</si>
  <si>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</si>
  <si>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</si>
  <si>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</si>
  <si>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</si>
  <si>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</si>
  <si>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</si>
  <si>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</si>
  <si>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</si>
  <si>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</si>
  <si>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</si>
  <si>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</si>
  <si>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</si>
  <si>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</si>
  <si>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</si>
  <si>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</si>
  <si>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</si>
  <si>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</si>
  <si>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</si>
  <si>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</si>
  <si>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</si>
  <si>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</si>
  <si>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</si>
  <si>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</si>
  <si>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</si>
  <si>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</si>
  <si>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</si>
  <si>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</si>
  <si>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</si>
  <si>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</si>
  <si>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</si>
  <si>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</si>
  <si>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</si>
  <si>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</si>
  <si>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</si>
  <si>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</si>
  <si>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</si>
  <si>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</si>
  <si>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</si>
  <si>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</si>
  <si>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</si>
  <si>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</si>
  <si>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</si>
  <si>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</si>
  <si>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</si>
  <si>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</si>
  <si>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</si>
  <si>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</si>
  <si>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</si>
  <si>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</si>
  <si>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</si>
  <si>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</si>
  <si>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</si>
  <si>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</si>
  <si>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</si>
  <si>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</si>
  <si>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</si>
  <si>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</si>
  <si>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</si>
  <si>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</si>
  <si>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</si>
  <si>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</si>
  <si>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</si>
  <si>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</si>
  <si>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</si>
  <si>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</si>
  <si>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</si>
  <si>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</si>
  <si>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</si>
  <si>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</si>
  <si>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</si>
  <si>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</si>
  <si>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</si>
  <si>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</si>
  <si>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</si>
  <si>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</si>
  <si>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</si>
  <si>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</si>
  <si>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</si>
  <si>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</si>
  <si>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</si>
  <si>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</si>
  <si>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</si>
  <si>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</si>
  <si>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</si>
  <si>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</si>
  <si>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</si>
  <si>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</si>
  <si>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</si>
  <si>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</si>
  <si>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</si>
  <si>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</si>
  <si>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</si>
  <si>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</si>
  <si>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</si>
  <si>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</si>
  <si>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</si>
  <si>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</si>
  <si>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</si>
  <si>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</si>
  <si>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</si>
  <si>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</si>
  <si>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</si>
  <si>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</si>
  <si>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</si>
  <si>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</si>
  <si>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</si>
  <si>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</si>
  <si>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</si>
  <si>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</si>
  <si>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</si>
  <si>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</si>
  <si>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</si>
  <si>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</si>
  <si>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</si>
  <si>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</si>
  <si>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</si>
  <si>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</si>
  <si>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</si>
  <si>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</si>
  <si>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</si>
  <si>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</si>
  <si>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</si>
  <si>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</si>
  <si>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</si>
  <si>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</si>
  <si>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</si>
  <si>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</si>
  <si>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</si>
  <si>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</si>
  <si>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</si>
  <si>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</si>
  <si>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</si>
  <si>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</si>
  <si>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</si>
  <si>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</si>
  <si>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</si>
  <si>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</si>
  <si>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</si>
  <si>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</si>
  <si>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</si>
  <si>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</si>
  <si>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</si>
  <si>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</si>
  <si>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</si>
  <si>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</si>
  <si>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</si>
  <si>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</si>
  <si>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</si>
  <si>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</si>
  <si>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</si>
  <si>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</si>
  <si>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</si>
  <si>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</si>
  <si>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</si>
  <si>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</si>
  <si>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</si>
  <si>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</si>
  <si>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</si>
  <si>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</si>
  <si>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</si>
  <si>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</si>
  <si>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</si>
  <si>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</si>
  <si>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</si>
  <si>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</si>
  <si>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</si>
  <si>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</si>
  <si>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</si>
  <si>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</si>
  <si>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</si>
  <si>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</si>
  <si>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</si>
  <si>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</si>
  <si>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</si>
  <si>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</si>
  <si>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</si>
  <si>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</si>
  <si>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</si>
  <si>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</si>
  <si>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</si>
  <si>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</si>
  <si>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</si>
  <si>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</si>
  <si>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</si>
  <si>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</si>
  <si>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</si>
  <si>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</si>
  <si>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</si>
  <si>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</si>
  <si>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</si>
  <si>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</si>
  <si>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</si>
  <si>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</si>
  <si>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</si>
  <si>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</si>
  <si>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</si>
  <si>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</si>
  <si>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</si>
  <si>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</si>
  <si>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</si>
  <si>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</si>
  <si>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</si>
  <si>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</si>
  <si>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</si>
  <si>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</si>
  <si>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</si>
  <si>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</si>
  <si>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</si>
  <si>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</si>
  <si>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</si>
  <si>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</si>
  <si>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</si>
  <si>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</si>
  <si>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</si>
  <si>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</si>
  <si>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</si>
  <si>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</si>
  <si>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</si>
  <si>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</si>
  <si>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</si>
  <si>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</si>
  <si>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</si>
  <si>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</si>
  <si>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</si>
  <si>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</si>
  <si>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</si>
  <si>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</si>
  <si>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</si>
  <si>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</si>
  <si>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</si>
  <si>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</si>
  <si>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</si>
  <si>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</si>
  <si>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</si>
  <si>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</si>
  <si>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</si>
  <si>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</si>
  <si>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</si>
  <si>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</si>
  <si>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</si>
  <si>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</si>
  <si>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</si>
  <si>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</si>
  <si>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</si>
  <si>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</si>
  <si>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</si>
  <si>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</si>
  <si>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</si>
  <si>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</si>
  <si>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</si>
  <si>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</si>
  <si>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</si>
  <si>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</si>
  <si>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</si>
  <si>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</si>
  <si>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</si>
  <si>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</si>
  <si>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</si>
  <si>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</si>
  <si>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</si>
  <si>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</si>
  <si>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</si>
  <si>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</si>
  <si>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</si>
  <si>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</si>
  <si>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</si>
  <si>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</si>
  <si>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</si>
  <si>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</si>
  <si>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</si>
  <si>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</si>
  <si>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</si>
  <si>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</si>
  <si>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</si>
  <si>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</si>
  <si>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</si>
  <si>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</si>
  <si>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</si>
  <si>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</si>
  <si>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</si>
  <si>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</si>
  <si>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</si>
  <si>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</si>
  <si>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</si>
  <si>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</si>
  <si>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</si>
  <si>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</si>
  <si>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</si>
  <si>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</si>
  <si>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</si>
  <si>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</si>
  <si>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</si>
  <si>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</si>
  <si>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</si>
  <si>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</si>
  <si>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</si>
  <si>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</si>
  <si>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</si>
  <si>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</si>
  <si>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</si>
  <si>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</si>
  <si>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</si>
  <si>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</si>
  <si>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</si>
  <si>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</si>
  <si>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</si>
  <si>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</si>
  <si>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</si>
  <si>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</si>
  <si>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</si>
  <si>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</si>
  <si>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</si>
  <si>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</si>
  <si>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</si>
  <si>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</si>
  <si>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</si>
  <si>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</si>
  <si>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</si>
  <si>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</si>
  <si>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</si>
  <si>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</si>
  <si>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</si>
  <si>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</si>
  <si>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</si>
  <si>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</si>
  <si>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</si>
  <si>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</si>
  <si>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</si>
  <si>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</si>
  <si>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</si>
  <si>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</si>
  <si>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</si>
  <si>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</si>
  <si>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</si>
  <si>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</si>
  <si>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</si>
  <si>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</si>
  <si>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</si>
  <si>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</si>
  <si>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</si>
  <si>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</si>
  <si>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</si>
  <si>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</si>
  <si>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</si>
  <si>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</si>
  <si>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</si>
  <si>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</si>
  <si>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</si>
  <si>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</si>
  <si>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</si>
  <si>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</si>
  <si>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</si>
  <si>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</si>
  <si>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</si>
  <si>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</si>
  <si>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</si>
  <si>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</si>
  <si>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</si>
  <si>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</si>
  <si>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</si>
  <si>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</si>
  <si>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</si>
  <si>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</si>
  <si>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</si>
  <si>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</si>
  <si>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</si>
  <si>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</si>
  <si>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</si>
  <si>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</si>
  <si>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</si>
  <si>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</si>
  <si>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</si>
  <si>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</si>
  <si>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</si>
  <si>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</si>
  <si>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</si>
  <si>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</si>
  <si>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</si>
  <si>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</si>
  <si>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</si>
  <si>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</si>
  <si>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</si>
  <si>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</si>
  <si>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</si>
  <si>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</si>
  <si>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</si>
  <si>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</si>
  <si>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</si>
  <si>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</si>
  <si>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</si>
  <si>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</si>
  <si>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</si>
  <si>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</si>
  <si>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</si>
  <si>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</si>
  <si>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</si>
  <si>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</si>
  <si>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</si>
  <si>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</si>
  <si>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</si>
  <si>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</si>
  <si>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</si>
  <si>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</si>
  <si>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</si>
  <si>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</si>
  <si>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</si>
  <si>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</si>
  <si>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</si>
  <si>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</si>
  <si>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</si>
  <si>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</si>
  <si>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</si>
  <si>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</si>
  <si>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</si>
  <si>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</si>
  <si>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</si>
  <si>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</si>
  <si>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</si>
  <si>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</si>
  <si>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</si>
  <si>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</si>
  <si>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</si>
  <si>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</si>
  <si>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</si>
  <si>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</si>
  <si>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</si>
  <si>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</si>
  <si>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</si>
  <si>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</si>
  <si>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</si>
  <si>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</si>
  <si>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</si>
  <si>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</si>
  <si>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</si>
  <si>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</si>
  <si>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</si>
  <si>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</si>
  <si>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</si>
  <si>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</si>
  <si>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</si>
  <si>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</si>
  <si>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</si>
  <si>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</si>
  <si>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</si>
  <si>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</si>
  <si>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</si>
  <si>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</si>
  <si>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</si>
  <si>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</si>
  <si>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</si>
  <si>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</si>
  <si>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</si>
  <si>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</si>
  <si>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</si>
  <si>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</si>
  <si>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</si>
  <si>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</si>
  <si>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</si>
  <si>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</si>
  <si>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</si>
  <si>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</si>
  <si>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</si>
  <si>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</si>
  <si>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</si>
  <si>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</si>
  <si>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</si>
  <si>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</si>
  <si>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</si>
  <si>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</si>
  <si>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</si>
  <si>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</si>
  <si>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</si>
  <si>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</si>
  <si>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</si>
  <si>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</si>
  <si>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</si>
  <si>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</si>
  <si>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</si>
  <si>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</si>
  <si>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</si>
  <si>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</si>
  <si>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</si>
  <si>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</si>
  <si>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</si>
  <si>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</si>
  <si>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</si>
  <si>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</si>
  <si>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</si>
  <si>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</si>
  <si>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</si>
  <si>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</si>
  <si>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</si>
  <si>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</si>
  <si>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</si>
  <si>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</si>
  <si>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</si>
  <si>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</si>
  <si>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</si>
  <si>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</si>
  <si>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</si>
  <si>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</si>
  <si>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</si>
  <si>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</si>
  <si>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</si>
  <si>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</si>
  <si>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</si>
  <si>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</si>
  <si>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</si>
  <si>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</si>
  <si>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</si>
  <si>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</si>
  <si>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</si>
  <si>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</si>
  <si>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</si>
  <si>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</si>
  <si>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</si>
  <si>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</si>
  <si>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</si>
  <si>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</si>
  <si>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</si>
  <si>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</si>
  <si>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</si>
  <si>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</si>
  <si>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</si>
  <si>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</si>
  <si>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</si>
  <si>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</si>
  <si>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</si>
  <si>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</si>
  <si>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</si>
  <si>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</si>
  <si>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</si>
  <si>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</si>
  <si>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</si>
  <si>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</si>
  <si>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</si>
  <si>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</si>
  <si>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</si>
  <si>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</si>
  <si>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</si>
  <si>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</si>
  <si>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</si>
  <si>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</si>
  <si>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</si>
  <si>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</si>
  <si>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</si>
  <si>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</si>
  <si>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</si>
  <si>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</si>
  <si>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</si>
  <si>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</si>
  <si>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</si>
  <si>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</si>
  <si>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</si>
  <si>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</si>
  <si>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</si>
  <si>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</si>
  <si>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</si>
  <si>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</si>
  <si>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</si>
  <si>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</si>
  <si>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</si>
  <si>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</si>
  <si>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</si>
  <si>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</si>
  <si>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</si>
  <si>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</si>
  <si>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</si>
  <si>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</si>
  <si>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</si>
  <si>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</si>
  <si>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</si>
  <si>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</si>
  <si>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</si>
  <si>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</si>
  <si>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</si>
  <si>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</si>
  <si>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</si>
  <si>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</si>
  <si>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</si>
  <si>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</si>
  <si>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</si>
  <si>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</si>
  <si>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</si>
  <si>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</si>
  <si>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</si>
  <si>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</si>
  <si>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</si>
  <si>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</si>
  <si>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</si>
  <si>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</si>
  <si>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</si>
  <si>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</si>
  <si>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</si>
  <si>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</si>
  <si>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</si>
  <si>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</si>
  <si>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</si>
  <si>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</si>
  <si>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</si>
  <si>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</si>
  <si>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</si>
  <si>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</si>
  <si>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</si>
  <si>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</si>
  <si>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</si>
  <si>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</si>
  <si>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</si>
  <si>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</si>
  <si>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</si>
  <si>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</si>
  <si>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</si>
  <si>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</si>
  <si>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</si>
  <si>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</si>
  <si>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</si>
  <si>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</si>
  <si>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</si>
  <si>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</si>
  <si>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</si>
  <si>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</si>
  <si>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</si>
  <si>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</si>
  <si>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</si>
  <si>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</si>
  <si>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</si>
  <si>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</si>
  <si>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</si>
  <si>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</si>
  <si>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</si>
  <si>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</si>
  <si>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</si>
  <si>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</si>
  <si>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</si>
  <si>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</si>
  <si>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</si>
  <si>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</si>
  <si>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</si>
  <si>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</si>
  <si>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</si>
  <si>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</si>
  <si>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</si>
  <si>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</si>
  <si>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</si>
  <si>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</si>
  <si>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</si>
  <si>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</si>
  <si>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</si>
  <si>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</si>
  <si>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</si>
  <si>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</si>
  <si>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</si>
  <si>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</si>
  <si>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</si>
  <si>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</si>
  <si>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</si>
  <si>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</si>
  <si>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</si>
  <si>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</si>
  <si>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</si>
  <si>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</si>
  <si>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</si>
  <si>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</si>
  <si>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</si>
  <si>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</si>
  <si>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</si>
  <si>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</si>
  <si>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</si>
  <si>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</si>
  <si>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</si>
  <si>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</si>
  <si>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</si>
  <si>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</si>
  <si>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</si>
  <si>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</si>
  <si>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</si>
  <si>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</si>
  <si>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</si>
  <si>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</si>
  <si>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</si>
  <si>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</si>
  <si>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</si>
  <si>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</si>
  <si>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</si>
  <si>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</si>
  <si>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</si>
  <si>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</si>
  <si>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</si>
  <si>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</si>
  <si>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</si>
  <si>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</si>
  <si>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</si>
  <si>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</si>
  <si>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</si>
  <si>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</si>
  <si>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</si>
  <si>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</si>
  <si>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</si>
  <si>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</si>
  <si>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</si>
  <si>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</si>
  <si>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</si>
  <si>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</si>
  <si>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</si>
  <si>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</si>
  <si>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</si>
  <si>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</si>
  <si>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</si>
  <si>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</si>
  <si>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</si>
  <si>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</si>
  <si>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</si>
  <si>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</si>
  <si>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</si>
  <si>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</si>
  <si>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</si>
  <si>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</si>
  <si>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</si>
  <si>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</si>
  <si>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</si>
  <si>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</si>
  <si>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</si>
  <si>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</si>
  <si>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</si>
  <si>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</si>
  <si>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</si>
  <si>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</si>
  <si>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</si>
  <si>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</si>
  <si>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</si>
  <si>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</si>
  <si>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</si>
  <si>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</si>
  <si>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</si>
  <si>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</si>
  <si>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</si>
  <si>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</si>
  <si>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</si>
  <si>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</si>
  <si>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</si>
  <si>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</si>
  <si>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</si>
  <si>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</si>
  <si>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</si>
  <si>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</si>
  <si>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</si>
  <si>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</si>
  <si>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</si>
  <si>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</si>
  <si>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</si>
  <si>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</si>
  <si>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</si>
  <si>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</si>
  <si>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</si>
  <si>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</si>
  <si>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</si>
  <si>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</si>
  <si>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</si>
  <si>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</si>
  <si>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</si>
  <si>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</si>
  <si>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</si>
  <si>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</si>
  <si>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</si>
  <si>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</si>
  <si>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</si>
  <si>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</si>
  <si>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</si>
  <si>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</si>
  <si>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</si>
  <si>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</si>
  <si>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</si>
  <si>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</si>
  <si>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</si>
  <si>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</si>
  <si>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</si>
  <si>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</si>
  <si>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</si>
  <si>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</si>
  <si>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</si>
  <si>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</si>
  <si>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</si>
  <si>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</si>
  <si>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</si>
  <si>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</si>
  <si>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</si>
  <si>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</si>
  <si>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</si>
  <si>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</si>
  <si>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</si>
  <si>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</si>
  <si>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</si>
  <si>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</si>
  <si>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</si>
  <si>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</si>
  <si>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</si>
  <si>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</si>
  <si>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</si>
  <si>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</si>
  <si>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</si>
  <si>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</si>
  <si>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</si>
  <si>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</si>
  <si>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</si>
  <si>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</si>
  <si>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</si>
  <si>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</si>
  <si>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</si>
  <si>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</si>
  <si>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</si>
  <si>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</si>
  <si>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</si>
  <si>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</si>
  <si>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</si>
  <si>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</si>
  <si>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</si>
  <si>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</si>
  <si>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</si>
  <si>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</si>
  <si>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</si>
  <si>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</si>
  <si>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</si>
  <si>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</si>
  <si>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</si>
  <si>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</si>
  <si>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</si>
  <si>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</si>
  <si>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</si>
  <si>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</si>
  <si>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</si>
  <si>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</si>
  <si>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</si>
  <si>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</si>
  <si>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</si>
  <si>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</si>
  <si>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</si>
  <si>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</si>
  <si>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</si>
  <si>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</si>
  <si>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</si>
  <si>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</si>
  <si>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</si>
  <si>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</si>
  <si>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</si>
  <si>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</si>
  <si>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</si>
  <si>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</si>
  <si>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</si>
  <si>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</si>
  <si>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</si>
  <si>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</si>
  <si>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</si>
  <si>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</si>
  <si>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</si>
  <si>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</si>
  <si>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</si>
  <si>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</si>
  <si>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</si>
  <si>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</si>
  <si>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</si>
  <si>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</si>
  <si>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</si>
  <si>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</si>
  <si>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</si>
  <si>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</si>
  <si>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</si>
  <si>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</si>
  <si>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</si>
  <si>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</si>
  <si>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</si>
  <si>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</si>
  <si>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</si>
  <si>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</si>
  <si>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</si>
  <si>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</si>
  <si>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</si>
  <si>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</si>
  <si>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</si>
  <si>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</si>
  <si>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</si>
  <si>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</si>
  <si>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</si>
  <si>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</si>
  <si>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</si>
  <si>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</si>
  <si>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</si>
  <si>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</si>
  <si>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</si>
  <si>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</si>
  <si>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</si>
  <si>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</si>
  <si>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</si>
  <si>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</si>
  <si>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</si>
  <si>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</si>
  <si>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</si>
  <si>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</si>
  <si>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</si>
  <si>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</si>
  <si>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</si>
  <si>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</si>
  <si>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</si>
  <si>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</si>
  <si>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</si>
  <si>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</si>
  <si>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</si>
  <si>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</si>
  <si>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</si>
  <si>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</si>
  <si>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</si>
  <si>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</si>
  <si>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</si>
  <si>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</si>
  <si>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</si>
  <si>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</si>
  <si>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</si>
  <si>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</si>
  <si>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</si>
  <si>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</si>
  <si>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</si>
  <si>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</si>
  <si>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</si>
  <si>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</si>
  <si>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</si>
  <si>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</si>
  <si>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</si>
  <si>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</si>
  <si>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</si>
  <si>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</si>
  <si>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</si>
  <si>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</si>
  <si>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</si>
  <si>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</si>
  <si>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</si>
  <si>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</si>
  <si>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</si>
  <si>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</si>
  <si>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</si>
  <si>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</si>
  <si>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</si>
  <si>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</si>
  <si>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</si>
  <si>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</si>
  <si>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</si>
  <si>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</si>
  <si>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</si>
  <si>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</si>
  <si>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</si>
  <si>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</si>
  <si>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</si>
  <si>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</si>
  <si>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</si>
  <si>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</si>
  <si>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</si>
  <si>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</si>
  <si>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</si>
  <si>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</si>
  <si>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</si>
  <si>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</si>
  <si>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</si>
  <si>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</si>
  <si>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</si>
  <si>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</si>
  <si>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</si>
  <si>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</si>
  <si>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</si>
  <si>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</si>
  <si>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</si>
  <si>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</si>
  <si>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</si>
  <si>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</si>
  <si>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</si>
  <si>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</si>
  <si>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</si>
  <si>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</si>
  <si>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</si>
  <si>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</si>
  <si>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</si>
  <si>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</si>
  <si>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</si>
  <si>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</si>
  <si>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</si>
  <si>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</si>
  <si>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</si>
  <si>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</si>
  <si>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</si>
  <si>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</si>
  <si>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</si>
  <si>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</si>
  <si>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</si>
  <si>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</si>
  <si>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</si>
  <si>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</si>
  <si>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</si>
  <si>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</si>
  <si>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</si>
  <si>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</si>
  <si>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</si>
  <si>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</si>
  <si>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</si>
  <si>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</si>
  <si>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</si>
  <si>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</si>
  <si>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</si>
  <si>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</si>
  <si>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</si>
  <si>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</si>
  <si>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</si>
  <si>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</si>
  <si>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</si>
  <si>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</si>
  <si>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</si>
  <si>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</si>
  <si>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</si>
  <si>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</si>
  <si>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</si>
  <si>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</si>
  <si>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</si>
  <si>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</si>
  <si>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</si>
  <si>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</si>
  <si>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</si>
  <si>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</si>
  <si>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</si>
  <si>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</si>
  <si>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</si>
  <si>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</si>
  <si>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</si>
  <si>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</si>
  <si>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</si>
  <si>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</si>
  <si>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</si>
  <si>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</si>
  <si>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</si>
  <si>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</si>
  <si>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</si>
  <si>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</si>
  <si>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</si>
  <si>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</si>
  <si>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</si>
  <si>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</si>
  <si>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</si>
  <si>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</si>
  <si>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</si>
  <si>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</si>
  <si>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</si>
  <si>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</si>
  <si>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</si>
  <si>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</si>
  <si>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</si>
  <si>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</si>
  <si>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</si>
  <si>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</si>
  <si>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</si>
  <si>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</si>
  <si>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</si>
  <si>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</si>
  <si>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</si>
  <si>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</si>
  <si>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</si>
  <si>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</si>
  <si>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</si>
  <si>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</si>
  <si>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</si>
  <si>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</si>
  <si>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</si>
  <si>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</si>
  <si>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</si>
  <si>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</si>
  <si>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</si>
  <si>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</si>
  <si>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</si>
  <si>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</si>
  <si>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</si>
  <si>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</si>
  <si>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</si>
  <si>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</si>
  <si>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</si>
  <si>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</si>
  <si>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</si>
  <si>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</si>
  <si>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</si>
  <si>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</si>
  <si>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</si>
  <si>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</si>
  <si>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</si>
  <si>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</si>
  <si>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</si>
  <si>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</si>
  <si>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</si>
  <si>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</si>
  <si>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</si>
  <si>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</si>
  <si>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</si>
  <si>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</si>
  <si>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</si>
  <si>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</si>
  <si>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</si>
  <si>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</si>
  <si>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</si>
  <si>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</si>
  <si>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</si>
  <si>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</si>
  <si>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</si>
  <si>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</si>
  <si>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</si>
  <si>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</si>
  <si>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</si>
  <si>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</si>
  <si>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</si>
  <si>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</si>
  <si>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</si>
  <si>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</si>
  <si>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</si>
  <si>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</si>
  <si>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</si>
  <si>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</si>
  <si>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</si>
  <si>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</si>
  <si>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</si>
  <si>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</si>
  <si>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</si>
  <si>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</si>
  <si>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</si>
  <si>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</si>
  <si>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</si>
  <si>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</si>
  <si>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</si>
  <si>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</si>
  <si>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</si>
  <si>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</si>
  <si>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</si>
  <si>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</si>
  <si>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</si>
  <si>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</si>
  <si>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</si>
  <si>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</si>
  <si>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</si>
  <si>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</si>
  <si>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</si>
  <si>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</si>
  <si>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</si>
  <si>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</si>
  <si>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</si>
  <si>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</si>
  <si>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</si>
  <si>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</si>
  <si>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</si>
  <si>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</si>
  <si>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</si>
  <si>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</si>
  <si>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</si>
  <si>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</si>
  <si>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</si>
  <si>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</si>
  <si>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</si>
  <si>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</si>
  <si>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</si>
  <si>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</si>
  <si>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</si>
  <si>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</si>
  <si>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</si>
  <si>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</si>
  <si>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</si>
  <si>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</si>
  <si>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</si>
  <si>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</si>
  <si>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</si>
  <si>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</si>
  <si>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</si>
  <si>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</si>
  <si>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</si>
  <si>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</si>
  <si>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</si>
  <si>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</si>
  <si>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</si>
  <si>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</si>
  <si>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</si>
  <si>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</si>
  <si>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</si>
  <si>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</si>
  <si>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</si>
  <si>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</si>
  <si>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</si>
  <si>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</si>
  <si>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</si>
  <si>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</si>
  <si>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</si>
  <si>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</si>
  <si>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</si>
  <si>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</si>
  <si>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</si>
  <si>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</si>
  <si>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</si>
  <si>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</si>
  <si>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</si>
  <si>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</si>
  <si>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</si>
  <si>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</si>
  <si>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</si>
  <si>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</si>
  <si>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</si>
  <si>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</si>
  <si>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</si>
  <si>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</si>
  <si>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</si>
  <si>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</si>
  <si>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</si>
  <si>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</si>
  <si>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</si>
  <si>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</si>
  <si>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</si>
  <si>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</si>
  <si>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</si>
  <si>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</si>
  <si>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</si>
  <si>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</si>
  <si>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</si>
  <si>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</si>
  <si>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</si>
  <si>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</si>
  <si>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</si>
  <si>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</si>
  <si>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</si>
  <si>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</si>
  <si>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</si>
  <si>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</si>
  <si>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</si>
  <si>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</si>
  <si>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</si>
  <si>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</si>
  <si>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</si>
  <si>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</si>
  <si>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</si>
  <si>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</si>
  <si>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</si>
  <si>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</si>
  <si>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</si>
  <si>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</si>
  <si>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</si>
  <si>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</si>
  <si>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</si>
  <si>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</si>
  <si>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</si>
  <si>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</si>
  <si>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</si>
  <si>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</si>
  <si>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</si>
  <si>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</si>
  <si>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</si>
  <si>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</si>
  <si>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</si>
  <si>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</si>
  <si>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</si>
  <si>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</si>
  <si>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</si>
  <si>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</si>
  <si>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</si>
  <si>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</si>
  <si>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</si>
  <si>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</si>
  <si>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</si>
  <si>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</si>
  <si>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</si>
  <si>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</si>
  <si>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</si>
  <si>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</si>
  <si>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</si>
  <si>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</si>
  <si>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</si>
  <si>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</si>
  <si>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</si>
  <si>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</si>
  <si>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</si>
  <si>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</si>
  <si>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</si>
  <si>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</si>
  <si>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</si>
  <si>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</si>
  <si>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</si>
  <si>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</si>
  <si>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</si>
  <si>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</si>
  <si>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</si>
  <si>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</si>
  <si>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</si>
  <si>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</si>
  <si>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</si>
  <si>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</si>
  <si>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</si>
  <si>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</si>
  <si>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</si>
  <si>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</si>
  <si>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</si>
  <si>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</si>
  <si>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</si>
  <si>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</si>
  <si>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</si>
  <si>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</si>
  <si>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</si>
  <si>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</si>
  <si>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</si>
  <si>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</si>
  <si>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</si>
  <si>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</si>
  <si>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</si>
  <si>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</si>
  <si>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</si>
  <si>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</si>
  <si>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</si>
  <si>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</si>
  <si>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</si>
  <si>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</si>
  <si>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</si>
  <si>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</si>
  <si>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</si>
  <si>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</si>
  <si>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</si>
  <si>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</si>
  <si>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</si>
  <si>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</si>
  <si>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</si>
  <si>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</si>
  <si>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</si>
  <si>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</si>
  <si>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</si>
  <si>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</si>
  <si>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</si>
  <si>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</si>
  <si>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</si>
  <si>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</si>
  <si>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</si>
  <si>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</si>
  <si>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</si>
  <si>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</si>
  <si>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</si>
  <si>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</si>
  <si>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</si>
  <si>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</si>
  <si>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</si>
  <si>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</si>
  <si>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</si>
  <si>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</si>
  <si>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</si>
  <si>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</si>
  <si>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</si>
  <si>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</si>
  <si>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</si>
  <si>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</si>
  <si>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</si>
  <si>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</si>
  <si>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</si>
  <si>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</si>
  <si>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</si>
  <si>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</si>
  <si>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</si>
  <si>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</si>
  <si>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</si>
  <si>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</si>
  <si>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</si>
  <si>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</si>
  <si>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</si>
  <si>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</si>
  <si>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</si>
  <si>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</si>
  <si>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</si>
  <si>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</si>
  <si>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</si>
  <si>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</si>
  <si>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</si>
  <si>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</si>
  <si>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</si>
  <si>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</si>
  <si>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</si>
  <si>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</si>
  <si>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</si>
  <si>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</si>
  <si>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</si>
  <si>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</si>
  <si>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</si>
  <si>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</si>
  <si>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</si>
  <si>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</si>
  <si>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</si>
  <si>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</si>
  <si>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</si>
  <si>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</si>
  <si>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</si>
  <si>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</si>
  <si>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</si>
  <si>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</si>
  <si>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</si>
  <si>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</si>
  <si>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</si>
  <si>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</si>
  <si>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</si>
  <si>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</si>
  <si>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</si>
  <si>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</si>
  <si>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</si>
  <si>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</si>
  <si>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</si>
  <si>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</si>
  <si>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</si>
  <si>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</si>
  <si>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</si>
  <si>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</si>
  <si>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</si>
  <si>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</si>
  <si>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</si>
  <si>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</si>
  <si>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</si>
  <si>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</si>
  <si>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</si>
  <si>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</si>
  <si>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</si>
  <si>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</si>
  <si>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</si>
  <si>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</si>
  <si>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</si>
  <si>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</si>
  <si>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</si>
  <si>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</si>
  <si>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</si>
  <si>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</si>
  <si>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</si>
  <si>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</si>
  <si>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</si>
  <si>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</si>
  <si>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</si>
  <si>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</si>
  <si>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</si>
  <si>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</si>
  <si>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</si>
  <si>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</si>
  <si>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</si>
  <si>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</si>
  <si>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</si>
  <si>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</si>
  <si>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</si>
  <si>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</si>
  <si>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</si>
  <si>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</si>
  <si>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</si>
  <si>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</si>
  <si>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</si>
  <si>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</si>
  <si>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</si>
  <si>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</si>
  <si>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</si>
  <si>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</si>
  <si>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</si>
  <si>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</si>
  <si>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</si>
  <si>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</si>
  <si>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</si>
  <si>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</si>
  <si>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</si>
  <si>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</si>
  <si>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</si>
  <si>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</si>
  <si>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</si>
  <si>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</si>
  <si>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</si>
  <si>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</si>
  <si>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</si>
  <si>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</si>
  <si>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</si>
  <si>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</si>
  <si>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</si>
  <si>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</si>
  <si>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</si>
  <si>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</si>
  <si>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</si>
  <si>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</si>
  <si>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</si>
  <si>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</si>
  <si>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</si>
  <si>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</si>
  <si>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</si>
  <si>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</si>
  <si>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</si>
  <si>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</si>
  <si>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</si>
  <si>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</si>
  <si>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</si>
  <si>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</si>
  <si>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</si>
  <si>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</si>
  <si>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</si>
  <si>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</si>
  <si>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</si>
  <si>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</si>
  <si>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</si>
  <si>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</si>
  <si>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</si>
  <si>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</si>
  <si>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</si>
  <si>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</si>
  <si>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</si>
  <si>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</si>
  <si>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</si>
  <si>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</si>
  <si>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</si>
  <si>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</si>
  <si>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</si>
  <si>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</si>
  <si>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</si>
  <si>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</si>
  <si>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</si>
  <si>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</si>
  <si>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</si>
  <si>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</si>
  <si>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</si>
  <si>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</si>
  <si>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</si>
  <si>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</si>
  <si>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</si>
  <si>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</si>
  <si>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</si>
  <si>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</si>
  <si>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</si>
  <si>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</si>
  <si>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</si>
  <si>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</si>
  <si>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</si>
  <si>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</si>
  <si>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</si>
  <si>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</si>
  <si>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</si>
  <si>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</si>
  <si>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</si>
  <si>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</si>
  <si>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</si>
  <si>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</si>
  <si>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</si>
  <si>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</si>
  <si>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</si>
  <si>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</si>
  <si>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</si>
  <si>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</si>
  <si>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</si>
  <si>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</si>
  <si>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</si>
  <si>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</si>
  <si>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</si>
  <si>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</si>
  <si>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</si>
  <si>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</si>
  <si>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</si>
  <si>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</si>
  <si>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</si>
  <si>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</si>
  <si>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</si>
  <si>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</si>
  <si>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</si>
  <si>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</si>
  <si>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</si>
  <si>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</si>
  <si>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</si>
  <si>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</si>
  <si>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</si>
  <si>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</si>
  <si>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</si>
  <si>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</si>
  <si>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</si>
  <si>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</si>
  <si>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</si>
  <si>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</si>
  <si>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</si>
  <si>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</si>
  <si>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</si>
  <si>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</si>
  <si>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</si>
  <si>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</si>
  <si>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</si>
  <si>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</si>
  <si>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</si>
  <si>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</si>
  <si>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</si>
  <si>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</si>
  <si>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</si>
  <si>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</si>
  <si>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</si>
  <si>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</si>
  <si>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</si>
  <si>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</si>
  <si>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</si>
  <si>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</si>
  <si>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</si>
  <si>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</si>
  <si>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</si>
  <si>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</si>
  <si>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</si>
  <si>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</si>
  <si>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</si>
  <si>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</si>
  <si>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</si>
  <si>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</si>
  <si>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</si>
  <si>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</si>
  <si>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</si>
  <si>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</si>
  <si>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</si>
  <si>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</si>
  <si>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</si>
  <si>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</si>
  <si>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</si>
  <si>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</si>
  <si>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</si>
  <si>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</si>
  <si>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</si>
  <si>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</si>
  <si>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</si>
  <si>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</si>
  <si>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</si>
  <si>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</si>
  <si>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</si>
  <si>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</si>
  <si>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</si>
  <si>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</si>
  <si>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</si>
  <si>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</si>
  <si>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</si>
  <si>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</si>
  <si>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</si>
  <si>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</si>
  <si>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</si>
  <si>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</si>
  <si>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</si>
  <si>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</si>
  <si>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</si>
  <si>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</si>
  <si>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</si>
  <si>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</si>
  <si>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</si>
  <si>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</si>
  <si>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</si>
  <si>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</si>
  <si>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</si>
  <si>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</si>
  <si>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</si>
  <si>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</si>
  <si>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</si>
  <si>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</si>
  <si>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</si>
  <si>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</si>
  <si>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</si>
  <si>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</si>
  <si>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</si>
  <si>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</si>
  <si>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</si>
  <si>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</si>
  <si>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</si>
  <si>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</si>
  <si>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</si>
  <si>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</si>
  <si>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</si>
  <si>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</si>
  <si>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</si>
  <si>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</si>
  <si>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</si>
  <si>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</si>
  <si>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</si>
  <si>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</si>
  <si>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</si>
  <si>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</si>
  <si>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</si>
  <si>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</si>
  <si>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</si>
  <si>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</si>
  <si>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</si>
  <si>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</si>
  <si>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</si>
  <si>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</si>
  <si>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</si>
  <si>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</si>
  <si>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</si>
  <si>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</si>
  <si>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</si>
  <si>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</si>
  <si>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</si>
  <si>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</si>
  <si>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</si>
  <si>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</si>
  <si>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</si>
  <si>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</si>
  <si>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</si>
  <si>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</si>
  <si>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</si>
  <si>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</si>
  <si>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</si>
  <si>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</si>
  <si>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</si>
  <si>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</si>
  <si>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</si>
  <si>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</si>
  <si>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</si>
  <si>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</si>
  <si>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</si>
  <si>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</si>
  <si>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</si>
  <si>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</si>
  <si>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</si>
  <si>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</si>
  <si>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</si>
  <si>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</si>
  <si>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</si>
  <si>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</si>
  <si>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</si>
  <si>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</si>
  <si>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</si>
  <si>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</si>
  <si>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</si>
  <si>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</si>
  <si>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</si>
  <si>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</si>
  <si>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</si>
  <si>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</si>
  <si>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</si>
  <si>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</si>
  <si>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</si>
  <si>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</si>
  <si>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</si>
  <si>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</si>
  <si>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</si>
  <si>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</si>
  <si>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</si>
  <si>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</si>
  <si>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</si>
  <si>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</si>
  <si>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</si>
  <si>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</si>
  <si>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</si>
  <si>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</si>
  <si>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</si>
  <si>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</si>
  <si>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</si>
  <si>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</si>
  <si>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</si>
  <si>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</si>
  <si>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</si>
  <si>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</si>
  <si>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</si>
  <si>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</si>
  <si>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</si>
  <si>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</si>
  <si>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</si>
  <si>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</si>
  <si>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</si>
  <si>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</si>
  <si>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</si>
  <si>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</si>
  <si>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</si>
  <si>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</si>
  <si>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</si>
  <si>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</si>
  <si>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</si>
  <si>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</si>
  <si>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</si>
  <si>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</si>
  <si>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</si>
  <si>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</si>
  <si>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</si>
  <si>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</si>
  <si>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</si>
  <si>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</si>
  <si>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</si>
  <si>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</si>
  <si>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</si>
  <si>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</si>
  <si>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</si>
  <si>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</si>
  <si>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</si>
  <si>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</si>
  <si>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</si>
  <si>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</si>
  <si>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</si>
  <si>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</si>
  <si>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</si>
  <si>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</si>
  <si>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</si>
  <si>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</si>
  <si>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</si>
  <si>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</si>
  <si>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</si>
  <si>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</si>
  <si>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</si>
  <si>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</si>
  <si>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</si>
  <si>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</si>
  <si>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</si>
  <si>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</si>
  <si>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</si>
  <si>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</si>
  <si>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</si>
  <si>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</si>
  <si>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</si>
  <si>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</si>
  <si>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</si>
  <si>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</si>
  <si>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</si>
  <si>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</si>
  <si>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</si>
  <si>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</si>
  <si>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</si>
  <si>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</si>
  <si>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</si>
  <si>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</si>
  <si>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</si>
  <si>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</si>
  <si>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</si>
  <si>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</si>
  <si>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</si>
  <si>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</si>
  <si>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</si>
  <si>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</si>
  <si>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</si>
  <si>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</si>
  <si>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</si>
  <si>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</si>
  <si>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</si>
  <si>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</si>
  <si>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</si>
  <si>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</si>
  <si>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</si>
  <si>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</si>
  <si>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</si>
  <si>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</si>
  <si>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</si>
  <si>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</si>
  <si>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</si>
  <si>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</si>
  <si>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</si>
  <si>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</si>
  <si>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</si>
  <si>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</si>
  <si>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</si>
  <si>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</si>
  <si>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</si>
  <si>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</si>
  <si>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</si>
  <si>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</si>
  <si>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</si>
  <si>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</si>
  <si>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</si>
  <si>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</si>
  <si>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</si>
  <si>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</si>
  <si>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</si>
  <si>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</si>
  <si>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</si>
  <si>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</si>
  <si>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</si>
  <si>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</si>
  <si>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</si>
  <si>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</si>
  <si>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</si>
  <si>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</si>
  <si>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</si>
  <si>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</si>
  <si>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</si>
  <si>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</si>
  <si>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</si>
  <si>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</si>
  <si>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</si>
  <si>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</si>
  <si>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</si>
  <si>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</si>
  <si>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</si>
  <si>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</si>
  <si>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</si>
  <si>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</si>
  <si>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</si>
  <si>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</si>
  <si>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</si>
  <si>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</si>
  <si>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</si>
  <si>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</si>
  <si>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</si>
  <si>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</si>
  <si>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</si>
  <si>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</si>
  <si>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</si>
  <si>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</si>
  <si>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</si>
  <si>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</si>
  <si>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</si>
  <si>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</si>
  <si>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</si>
  <si>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</si>
  <si>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</si>
  <si>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</si>
  <si>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</si>
  <si>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</si>
  <si>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</si>
  <si>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</si>
  <si>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</si>
  <si>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</si>
  <si>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</si>
  <si>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</si>
  <si>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</si>
  <si>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</si>
  <si>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</si>
  <si>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</si>
  <si>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</si>
  <si>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</si>
  <si>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</si>
  <si>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</si>
  <si>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</si>
  <si>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</si>
  <si>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</si>
  <si>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</si>
  <si>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</si>
  <si>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</si>
  <si>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</si>
  <si>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</si>
  <si>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</si>
  <si>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</si>
  <si>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</si>
  <si>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</si>
  <si>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</si>
  <si>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</si>
  <si>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</si>
  <si>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</si>
  <si>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</si>
  <si>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</si>
  <si>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</si>
  <si>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</si>
  <si>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</si>
  <si>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</si>
  <si>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</si>
  <si>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</si>
  <si>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</si>
  <si>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</si>
  <si>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</si>
  <si>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</si>
  <si>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</si>
  <si>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</si>
  <si>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</si>
  <si>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</si>
  <si>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</si>
  <si>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</si>
  <si>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</si>
  <si>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</si>
  <si>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</si>
  <si>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</si>
  <si>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</si>
  <si>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</si>
  <si>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</si>
  <si>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</si>
  <si>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</si>
  <si>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</si>
  <si>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</si>
  <si>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</si>
  <si>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</si>
  <si>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</si>
  <si>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</si>
  <si>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</si>
  <si>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</si>
  <si>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</si>
  <si>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</si>
  <si>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</si>
  <si>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</si>
  <si>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</si>
  <si>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</si>
  <si>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</si>
  <si>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</si>
  <si>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</si>
  <si>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</si>
  <si>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</si>
  <si>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</si>
  <si>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</si>
  <si>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</si>
  <si>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</si>
  <si>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</si>
  <si>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</si>
  <si>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</si>
  <si>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</si>
  <si>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</si>
  <si>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</si>
  <si>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</si>
  <si>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</si>
  <si>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</si>
  <si>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</si>
  <si>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</si>
  <si>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</si>
  <si>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</si>
  <si>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</si>
  <si>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</si>
  <si>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</si>
  <si>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</si>
  <si>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</si>
  <si>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</si>
  <si>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</si>
  <si>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</si>
  <si>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</si>
  <si>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</si>
  <si>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</si>
  <si>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</si>
  <si>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</si>
  <si>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</si>
  <si>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</si>
  <si>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</si>
  <si>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</si>
  <si>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</si>
  <si>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</si>
  <si>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</si>
  <si>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</si>
  <si>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</si>
  <si>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</si>
  <si>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</si>
  <si>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</si>
  <si>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</si>
  <si>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</si>
  <si>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</si>
  <si>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</si>
  <si>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</si>
  <si>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</si>
  <si>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</si>
  <si>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</si>
  <si>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</si>
  <si>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</si>
  <si>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</si>
  <si>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</si>
  <si>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</si>
  <si>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</si>
  <si>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</si>
  <si>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</si>
  <si>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</si>
  <si>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</si>
  <si>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</si>
  <si>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</si>
  <si>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</si>
  <si>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</si>
  <si>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</si>
  <si>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</si>
  <si>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</si>
  <si>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</si>
  <si>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</si>
  <si>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</si>
  <si>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</si>
  <si>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</si>
  <si>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</si>
  <si>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</si>
  <si>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</si>
  <si>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</si>
  <si>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</si>
  <si>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</si>
  <si>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</si>
  <si>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</si>
  <si>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</si>
  <si>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</si>
  <si>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</si>
  <si>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</si>
  <si>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</si>
  <si>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</si>
  <si>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</si>
  <si>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</si>
  <si>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</si>
  <si>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</si>
  <si>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</si>
  <si>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</si>
  <si>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</si>
  <si>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</si>
  <si>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</si>
  <si>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</si>
  <si>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</si>
  <si>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</si>
  <si>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</si>
  <si>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</si>
  <si>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</si>
  <si>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</si>
  <si>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</si>
  <si>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</si>
  <si>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</si>
  <si>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</si>
  <si>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</si>
  <si>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</si>
  <si>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</si>
  <si>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</si>
  <si>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</si>
  <si>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</si>
  <si>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</si>
  <si>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</si>
  <si>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</si>
  <si>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</si>
  <si>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</si>
  <si>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</si>
  <si>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</si>
  <si>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</si>
  <si>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</si>
  <si>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</si>
  <si>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</si>
  <si>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</si>
  <si>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</si>
  <si>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</si>
  <si>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</si>
  <si>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</si>
  <si>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</si>
  <si>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</si>
  <si>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</si>
  <si>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</si>
  <si>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</si>
  <si>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</si>
  <si>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</si>
  <si>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</si>
  <si>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</si>
  <si>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</si>
  <si>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</si>
  <si>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</si>
  <si>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</si>
  <si>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</si>
  <si>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</si>
  <si>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</si>
  <si>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</si>
  <si>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</si>
  <si>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</si>
  <si>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</si>
  <si>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</si>
  <si>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</si>
  <si>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</si>
  <si>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</si>
  <si>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</si>
  <si>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</si>
  <si>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</si>
  <si>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</si>
  <si>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</si>
  <si>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</si>
  <si>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</si>
  <si>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</si>
  <si>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</si>
  <si>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</si>
  <si>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</si>
  <si>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</si>
  <si>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</si>
  <si>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</si>
  <si>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</si>
  <si>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</si>
  <si>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</si>
  <si>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</si>
  <si>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</si>
  <si>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</si>
  <si>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</si>
  <si>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</si>
  <si>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</si>
  <si>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</si>
  <si>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</si>
  <si>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</si>
  <si>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</si>
  <si>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</si>
  <si>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</si>
  <si>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</si>
  <si>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</si>
  <si>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</si>
  <si>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</si>
  <si>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</si>
  <si>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</si>
  <si>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</si>
  <si>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</si>
  <si>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</si>
  <si>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</si>
  <si>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</si>
  <si>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</si>
  <si>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</si>
  <si>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</si>
  <si>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</si>
  <si>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</si>
  <si>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</si>
  <si>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</si>
  <si>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</si>
  <si>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</si>
  <si>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</si>
  <si>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</si>
  <si>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</si>
  <si>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</si>
  <si>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</si>
  <si>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</si>
  <si>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</si>
  <si>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</si>
  <si>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</si>
  <si>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</si>
  <si>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</si>
  <si>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</si>
  <si>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</si>
  <si>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</si>
  <si>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</si>
  <si>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</si>
  <si>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</si>
  <si>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</si>
  <si>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</si>
  <si>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</si>
  <si>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</si>
  <si>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</si>
  <si>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</si>
  <si>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</si>
  <si>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</si>
  <si>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</si>
  <si>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</si>
  <si>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</si>
  <si>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</si>
  <si>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</si>
  <si>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</si>
  <si>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</si>
  <si>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</si>
  <si>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</si>
  <si>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</si>
  <si>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</si>
  <si>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</si>
  <si>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</si>
  <si>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</si>
  <si>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</si>
  <si>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</si>
  <si>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</si>
  <si>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</si>
  <si>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</si>
  <si>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</si>
  <si>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</si>
  <si>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</si>
  <si>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</si>
  <si>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</si>
  <si>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</si>
  <si>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</si>
  <si>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</si>
  <si>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</si>
  <si>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</si>
  <si>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</si>
  <si>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</si>
  <si>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</si>
  <si>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</si>
  <si>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</si>
  <si>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</si>
  <si>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</si>
  <si>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</si>
  <si>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</si>
  <si>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</si>
  <si>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</si>
  <si>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</si>
  <si>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</si>
  <si>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</si>
  <si>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</si>
  <si>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</si>
  <si>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</si>
  <si>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</si>
  <si>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</si>
  <si>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</si>
  <si>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</si>
  <si>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</si>
  <si>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</si>
  <si>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</si>
  <si>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</si>
  <si>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</si>
  <si>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</si>
  <si>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</si>
  <si>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</si>
  <si>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</si>
  <si>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</si>
  <si>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</si>
  <si>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</si>
  <si>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</si>
  <si>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</si>
  <si>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</si>
  <si>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</si>
  <si>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</si>
  <si>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</si>
  <si>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</si>
  <si>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</si>
  <si>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</si>
  <si>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</si>
  <si>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</si>
  <si>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</si>
  <si>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</si>
  <si>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</si>
  <si>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</si>
  <si>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</si>
  <si>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</si>
  <si>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</si>
  <si>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</si>
  <si>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</si>
  <si>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</si>
  <si>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</si>
  <si>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</si>
  <si>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</si>
  <si>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</si>
  <si>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</si>
  <si>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</si>
  <si>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</si>
  <si>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</si>
  <si>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</si>
  <si>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</si>
  <si>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</si>
  <si>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</si>
  <si>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</si>
  <si>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</si>
  <si>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</si>
  <si>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</si>
  <si>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</si>
  <si>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</si>
  <si>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</si>
  <si>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</si>
  <si>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</si>
  <si>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</si>
  <si>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</si>
  <si>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</si>
  <si>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</si>
  <si>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</si>
  <si>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</si>
  <si>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</si>
  <si>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</si>
  <si>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</si>
  <si>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</si>
  <si>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</si>
  <si>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</si>
  <si>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</si>
  <si>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</si>
  <si>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</si>
  <si>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</si>
  <si>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</si>
  <si>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</si>
  <si>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</si>
  <si>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</si>
  <si>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</si>
  <si>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</si>
  <si>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</si>
  <si>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</si>
  <si>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</si>
  <si>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</si>
  <si>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</si>
  <si>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</si>
  <si>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</si>
  <si>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</si>
  <si>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</si>
  <si>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</si>
  <si>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</si>
  <si>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</si>
  <si>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</si>
  <si>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</si>
  <si>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</si>
  <si>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</si>
  <si>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</si>
  <si>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</si>
  <si>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</si>
  <si>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</si>
  <si>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</si>
  <si>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</si>
  <si>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</si>
  <si>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</si>
  <si>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</si>
  <si>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</si>
  <si>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</si>
  <si>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</si>
  <si>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</si>
  <si>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</si>
  <si>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</si>
  <si>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</si>
  <si>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</si>
  <si>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</si>
  <si>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</si>
  <si>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</si>
  <si>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</si>
  <si>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</si>
  <si>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</si>
  <si>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</si>
  <si>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</si>
  <si>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</si>
  <si>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</si>
  <si>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</si>
  <si>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</si>
  <si>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</si>
  <si>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</si>
  <si>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</si>
  <si>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</si>
  <si>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</si>
  <si>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</si>
  <si>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</si>
  <si>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</si>
  <si>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</si>
  <si>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</si>
  <si>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</si>
  <si>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</si>
  <si>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</si>
  <si>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</si>
  <si>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</si>
  <si>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</si>
  <si>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</si>
  <si>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</si>
  <si>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</si>
  <si>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</si>
  <si>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</si>
  <si>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</si>
  <si>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</si>
  <si>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</si>
  <si>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</si>
  <si>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</si>
  <si>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</si>
  <si>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</si>
  <si>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</si>
  <si>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</si>
  <si>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</si>
  <si>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</si>
  <si>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</si>
  <si>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</si>
  <si>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</si>
  <si>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</si>
  <si>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</si>
  <si>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</si>
  <si>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</si>
  <si>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</si>
  <si>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</si>
  <si>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</si>
  <si>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</si>
  <si>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</si>
  <si>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</si>
  <si>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</si>
  <si>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</si>
  <si>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</si>
  <si>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</si>
  <si>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</si>
  <si>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</si>
  <si>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</si>
  <si>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</si>
  <si>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</si>
  <si>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</si>
  <si>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</si>
  <si>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</si>
  <si>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</si>
  <si>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</si>
  <si>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</si>
  <si>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</si>
  <si>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</si>
  <si>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</si>
  <si>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</si>
  <si>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</si>
  <si>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</si>
  <si>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</si>
  <si>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</si>
  <si>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</si>
  <si>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</si>
  <si>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</si>
  <si>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</si>
  <si>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</si>
  <si>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</si>
  <si>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</si>
  <si>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</si>
  <si>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</si>
  <si>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</si>
  <si>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</si>
  <si>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</si>
  <si>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</si>
  <si>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</si>
  <si>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</si>
  <si>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</si>
  <si>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</si>
  <si>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</si>
  <si>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</si>
  <si>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</si>
  <si>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</si>
  <si>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</si>
  <si>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</si>
  <si>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</si>
  <si>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</si>
  <si>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</si>
  <si>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</si>
  <si>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</si>
  <si>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</si>
  <si>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</si>
  <si>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</si>
  <si>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</si>
  <si>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</si>
  <si>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</si>
  <si>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</si>
  <si>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</si>
  <si>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</si>
  <si>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</si>
  <si>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</si>
  <si>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</si>
  <si>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</si>
  <si>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</si>
  <si>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</si>
  <si>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</si>
  <si>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</si>
  <si>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</si>
  <si>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</si>
  <si>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</si>
  <si>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</si>
  <si>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</si>
  <si>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</si>
  <si>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</si>
  <si>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</si>
  <si>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</si>
  <si>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</si>
  <si>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</si>
  <si>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</si>
  <si>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</si>
  <si>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</si>
  <si>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</si>
  <si>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</si>
  <si>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</si>
  <si>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</si>
  <si>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</si>
  <si>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</si>
  <si>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</si>
  <si>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</si>
  <si>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</si>
  <si>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</si>
  <si>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</si>
  <si>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</si>
  <si>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</si>
  <si>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</si>
  <si>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</si>
  <si>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</si>
  <si>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</si>
  <si>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</si>
  <si>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</si>
  <si>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</si>
  <si>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</si>
  <si>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</si>
  <si>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</si>
  <si>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</si>
  <si>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</si>
  <si>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</si>
  <si>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</si>
  <si>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</si>
  <si>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</si>
  <si>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</si>
  <si>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</si>
  <si>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</si>
  <si>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</si>
  <si>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</si>
  <si>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</si>
  <si>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</si>
  <si>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</si>
  <si>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</si>
  <si>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</si>
  <si>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</si>
  <si>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</si>
  <si>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</si>
  <si>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</si>
  <si>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</si>
  <si>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</si>
  <si>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</si>
  <si>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</si>
  <si>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</si>
  <si>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</si>
  <si>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</si>
  <si>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</si>
  <si>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</si>
  <si>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</si>
  <si>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</si>
  <si>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</si>
  <si>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</si>
  <si>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</si>
  <si>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</si>
  <si>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</si>
  <si>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</si>
  <si>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</si>
  <si>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</si>
  <si>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</si>
  <si>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</si>
  <si>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</si>
  <si>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</si>
  <si>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</si>
  <si>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</si>
  <si>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</si>
  <si>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</si>
  <si>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</si>
  <si>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</si>
  <si>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</si>
  <si>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</si>
  <si>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</si>
  <si>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</si>
  <si>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</si>
  <si>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</si>
  <si>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</si>
  <si>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</si>
  <si>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</si>
  <si>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</si>
  <si>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</si>
  <si>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</si>
  <si>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</si>
  <si>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</si>
  <si>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</si>
  <si>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</si>
  <si>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</si>
  <si>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</si>
  <si>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</si>
  <si>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</si>
  <si>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</si>
  <si>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</si>
  <si>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</si>
  <si>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</si>
  <si>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</si>
  <si>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</si>
  <si>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</si>
  <si>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</si>
  <si>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</si>
  <si>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</si>
  <si>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</si>
  <si>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</si>
  <si>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</si>
  <si>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</si>
  <si>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</si>
  <si>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</si>
  <si>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</si>
  <si>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</si>
  <si>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</si>
  <si>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</si>
  <si>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</si>
  <si>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</si>
  <si>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</si>
  <si>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</si>
  <si>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</si>
  <si>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</si>
  <si>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</si>
  <si>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</si>
  <si>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</si>
  <si>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</si>
  <si>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</si>
  <si>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</si>
  <si>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</si>
  <si>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</si>
  <si>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</si>
  <si>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</si>
  <si>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</si>
  <si>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</si>
  <si>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</si>
  <si>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</si>
  <si>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</si>
  <si>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</si>
  <si>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</si>
  <si>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</si>
  <si>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</si>
  <si>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</si>
  <si>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</si>
  <si>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</si>
  <si>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</si>
  <si>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</si>
  <si>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</si>
  <si>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</si>
  <si>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</si>
  <si>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</si>
  <si>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</si>
  <si>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</si>
  <si>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</si>
  <si>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</si>
  <si>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</si>
  <si>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</si>
  <si>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</si>
  <si>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</si>
  <si>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</si>
  <si>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</si>
  <si>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</si>
  <si>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</si>
  <si>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</si>
  <si>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</si>
  <si>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</si>
  <si>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</si>
  <si>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</si>
  <si>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</si>
  <si>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</si>
  <si>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</si>
  <si>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</si>
  <si>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</si>
  <si>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</si>
  <si>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</si>
  <si>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</si>
  <si>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</si>
  <si>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</si>
  <si>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</si>
  <si>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</si>
  <si>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</si>
  <si>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</si>
  <si>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</si>
  <si>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</si>
  <si>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</si>
  <si>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</si>
  <si>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</si>
  <si>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</si>
  <si>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</si>
  <si>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</si>
  <si>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</si>
  <si>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</si>
  <si>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</si>
  <si>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</si>
  <si>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</si>
  <si>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</si>
  <si>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</si>
  <si>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</si>
  <si>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</si>
  <si>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</si>
  <si>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</si>
  <si>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</si>
  <si>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</si>
  <si>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</si>
  <si>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</si>
  <si>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</si>
  <si>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</si>
  <si>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</si>
  <si>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</si>
  <si>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</si>
  <si>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</si>
  <si>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</si>
  <si>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</si>
  <si>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</si>
  <si>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</si>
  <si>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</si>
  <si>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</si>
  <si>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</si>
  <si>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</si>
  <si>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</si>
  <si>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</si>
  <si>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</si>
  <si>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</si>
  <si>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</si>
  <si>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</si>
  <si>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</si>
  <si>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</si>
  <si>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</si>
  <si>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</si>
  <si>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</si>
  <si>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</si>
  <si>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</si>
  <si>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</si>
  <si>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</si>
  <si>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</si>
  <si>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</si>
  <si>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</si>
  <si>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</si>
  <si>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</si>
  <si>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</si>
  <si>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</si>
  <si>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</si>
  <si>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</si>
  <si>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</si>
  <si>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</si>
  <si>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</si>
  <si>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</si>
  <si>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</si>
  <si>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</si>
  <si>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</si>
  <si>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</si>
  <si>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</si>
  <si>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</si>
  <si>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</si>
  <si>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</si>
  <si>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</si>
  <si>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</si>
  <si>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</si>
  <si>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</si>
  <si>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</si>
  <si>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</si>
  <si>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</si>
  <si>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</si>
  <si>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</si>
  <si>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</si>
  <si>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</si>
  <si>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</si>
  <si>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</si>
  <si>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</si>
  <si>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</si>
  <si>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</si>
  <si>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</si>
  <si>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</si>
  <si>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</si>
  <si>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</si>
  <si>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</si>
  <si>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</si>
  <si>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</si>
  <si>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</si>
  <si>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</si>
  <si>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</si>
  <si>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</si>
  <si>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</si>
  <si>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</si>
  <si>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</si>
  <si>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</si>
  <si>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</si>
  <si>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</si>
  <si>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</si>
  <si>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</si>
  <si>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</si>
  <si>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</si>
  <si>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</si>
  <si>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</si>
  <si>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</si>
  <si>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</si>
  <si>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</si>
  <si>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</si>
  <si>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</si>
  <si>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</si>
  <si>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</si>
  <si>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</si>
  <si>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</si>
  <si>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</si>
  <si>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</si>
  <si>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</si>
  <si>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</si>
  <si>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</si>
  <si>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</si>
  <si>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</si>
  <si>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</si>
  <si>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</si>
  <si>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</si>
  <si>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</si>
  <si>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</si>
  <si>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</si>
  <si>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</si>
  <si>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</si>
  <si>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</si>
  <si>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</si>
  <si>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</si>
  <si>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</si>
  <si>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</si>
  <si>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</si>
  <si>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</si>
  <si>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</si>
  <si>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</si>
  <si>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</si>
  <si>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</si>
  <si>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</si>
  <si>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</si>
  <si>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</si>
  <si>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</si>
  <si>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</si>
  <si>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</si>
  <si>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</si>
  <si>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</si>
  <si>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</si>
  <si>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</si>
  <si>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</si>
  <si>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</si>
  <si>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</si>
  <si>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</si>
  <si>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</si>
  <si>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</si>
  <si>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</si>
  <si>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</si>
  <si>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</si>
  <si>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</si>
  <si>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</si>
  <si>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</si>
  <si>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</si>
  <si>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</si>
  <si>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</si>
  <si>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</si>
  <si>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</si>
  <si>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</si>
  <si>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</si>
  <si>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</si>
  <si>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</si>
  <si>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</si>
  <si>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</si>
  <si>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</si>
  <si>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</si>
  <si>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</si>
  <si>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</si>
  <si>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</si>
  <si>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</si>
  <si>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</si>
  <si>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</si>
  <si>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</si>
  <si>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</si>
  <si>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</si>
  <si>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</si>
  <si>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</si>
  <si>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</si>
  <si>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</si>
  <si>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</si>
  <si>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</si>
  <si>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</si>
  <si>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</si>
  <si>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</si>
  <si>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</si>
  <si>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</si>
  <si>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</si>
  <si>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</si>
  <si>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</si>
  <si>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</si>
  <si>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</si>
  <si>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</si>
  <si>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</si>
  <si>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</si>
  <si>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</si>
  <si>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</si>
  <si>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</si>
  <si>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</si>
  <si>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</si>
  <si>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</si>
  <si>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</si>
  <si>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</si>
  <si>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</si>
  <si>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</si>
  <si>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</si>
  <si>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</si>
  <si>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</si>
  <si>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</si>
  <si>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</si>
  <si>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</si>
  <si>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</si>
  <si>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</si>
  <si>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</si>
  <si>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</si>
  <si>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</si>
  <si>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</si>
  <si>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</si>
  <si>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</si>
  <si>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</si>
  <si>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</si>
  <si>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</si>
  <si>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</si>
  <si>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</si>
  <si>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</si>
  <si>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</si>
  <si>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</si>
  <si>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</si>
  <si>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</si>
  <si>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</si>
  <si>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</si>
  <si>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</si>
  <si>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</si>
  <si>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</si>
  <si>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</si>
  <si>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</si>
  <si>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</si>
  <si>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</si>
  <si>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</si>
  <si>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</si>
  <si>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</si>
  <si>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</si>
  <si>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</si>
  <si>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</si>
  <si>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</si>
  <si>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</si>
  <si>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</si>
  <si>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</si>
  <si>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</si>
  <si>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</si>
  <si>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</si>
  <si>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</si>
  <si>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</si>
  <si>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</si>
  <si>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</si>
  <si>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</si>
  <si>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</si>
  <si>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</si>
  <si>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</si>
  <si>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</si>
  <si>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</si>
  <si>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</si>
  <si>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</si>
  <si>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</si>
  <si>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</si>
  <si>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</si>
  <si>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</si>
  <si>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</si>
  <si>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</si>
  <si>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</si>
  <si>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</si>
  <si>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</si>
  <si>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</si>
  <si>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</si>
  <si>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</si>
  <si>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</si>
  <si>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</si>
  <si>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</si>
  <si>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</si>
  <si>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</si>
  <si>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</si>
  <si>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</si>
  <si>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</si>
  <si>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</si>
  <si>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</si>
  <si>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</si>
  <si>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</si>
  <si>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</si>
  <si>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</si>
  <si>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</si>
  <si>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</si>
  <si>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</si>
  <si>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</si>
  <si>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</si>
  <si>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</si>
  <si>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</si>
  <si>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</si>
  <si>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</si>
  <si>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</si>
  <si>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</si>
  <si>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</si>
  <si>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</si>
  <si>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</si>
  <si>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</si>
  <si>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</si>
  <si>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</si>
  <si>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</si>
  <si>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</si>
  <si>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</si>
  <si>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</si>
  <si>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</si>
  <si>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</si>
  <si>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</si>
  <si>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</si>
  <si>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</si>
  <si>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</si>
  <si>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</si>
  <si>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</si>
  <si>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</si>
  <si>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</si>
  <si>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</si>
  <si>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</si>
  <si>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</si>
  <si>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</si>
  <si>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</si>
  <si>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</si>
  <si>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</si>
  <si>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</si>
  <si>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</si>
  <si>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</si>
  <si>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</si>
  <si>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</si>
  <si>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</si>
  <si>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</si>
  <si>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</si>
  <si>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</si>
  <si>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</si>
  <si>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</si>
  <si>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</si>
  <si>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</si>
  <si>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</si>
  <si>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</si>
  <si>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</si>
  <si>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</si>
  <si>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</si>
  <si>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</si>
  <si>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</si>
  <si>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</si>
  <si>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</si>
  <si>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</si>
  <si>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</si>
  <si>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</si>
  <si>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</si>
  <si>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</si>
  <si>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</si>
  <si>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</si>
  <si>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</si>
  <si>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</si>
  <si>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</si>
  <si>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</si>
  <si>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</si>
  <si>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</si>
  <si>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</si>
  <si>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</si>
  <si>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</si>
  <si>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</si>
  <si>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</si>
  <si>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</si>
  <si>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</si>
  <si>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</si>
  <si>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</si>
  <si>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</si>
  <si>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</si>
  <si>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</si>
  <si>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</si>
  <si>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</si>
  <si>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</si>
  <si>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</si>
  <si>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</si>
  <si>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</si>
  <si>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</si>
  <si>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</si>
  <si>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</si>
  <si>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</si>
  <si>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</si>
  <si>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</si>
  <si>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</si>
  <si>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</si>
  <si>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</si>
  <si>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</si>
  <si>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</si>
  <si>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</si>
  <si>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</si>
  <si>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</si>
  <si>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</si>
  <si>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</si>
  <si>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</si>
  <si>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</si>
  <si>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</si>
  <si>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</si>
  <si>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</si>
  <si>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</si>
  <si>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</si>
  <si>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</si>
  <si>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</si>
  <si>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</si>
  <si>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</si>
  <si>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</si>
  <si>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</si>
  <si>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</si>
  <si>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</si>
  <si>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</si>
  <si>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</si>
  <si>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</si>
  <si>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</si>
  <si>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</si>
  <si>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</si>
  <si>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</si>
  <si>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</si>
  <si>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</si>
  <si>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</si>
  <si>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</si>
  <si>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</si>
  <si>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</si>
  <si>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</si>
  <si>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</si>
  <si>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</si>
  <si>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</si>
  <si>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</si>
  <si>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</si>
  <si>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</si>
  <si>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</si>
  <si>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</si>
  <si>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</si>
  <si>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</si>
  <si>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</si>
  <si>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</si>
  <si>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</si>
  <si>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</si>
  <si>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</si>
  <si>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</si>
  <si>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</si>
  <si>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</si>
  <si>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</si>
  <si>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</si>
  <si>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</si>
  <si>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</si>
  <si>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</si>
  <si>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</si>
  <si>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</si>
  <si>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</si>
  <si>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</si>
  <si>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</si>
  <si>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</si>
  <si>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</si>
  <si>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</si>
  <si>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</si>
  <si>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</si>
  <si>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</si>
  <si>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</si>
  <si>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</si>
  <si>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</si>
  <si>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</si>
  <si>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</si>
  <si>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</si>
  <si>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</si>
  <si>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</si>
  <si>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</si>
  <si>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</si>
  <si>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</si>
  <si>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</si>
  <si>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</si>
  <si>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</si>
  <si>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</si>
  <si>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</si>
  <si>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</si>
  <si>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</si>
  <si>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</si>
  <si>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</si>
  <si>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</si>
  <si>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</si>
  <si>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</si>
  <si>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</si>
  <si>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</si>
  <si>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</si>
  <si>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</si>
  <si>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</si>
  <si>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</si>
  <si>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</si>
  <si>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</si>
  <si>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</si>
  <si>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</si>
  <si>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</si>
  <si>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</si>
  <si>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</si>
  <si>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</si>
  <si>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</si>
  <si>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</si>
  <si>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</si>
  <si>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</si>
  <si>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</si>
  <si>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</si>
  <si>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</si>
  <si>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</si>
  <si>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</si>
  <si>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</si>
  <si>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</si>
  <si>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</si>
  <si>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</si>
  <si>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</si>
  <si>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</si>
  <si>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</si>
  <si>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</si>
  <si>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</si>
  <si>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</si>
  <si>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</si>
  <si>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</si>
  <si>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</si>
  <si>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</si>
  <si>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</si>
  <si>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</si>
  <si>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</si>
  <si>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</si>
  <si>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</si>
  <si>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</si>
  <si>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</si>
  <si>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</si>
  <si>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</si>
  <si>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</si>
  <si>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</si>
  <si>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</si>
  <si>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</si>
  <si>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</si>
  <si>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</si>
  <si>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</si>
  <si>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</si>
  <si>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</si>
  <si>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</si>
  <si>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</si>
  <si>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</si>
  <si>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</si>
  <si>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</si>
  <si>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</si>
  <si>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</si>
  <si>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</si>
  <si>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</si>
  <si>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</si>
  <si>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</si>
  <si>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</si>
  <si>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</si>
  <si>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</si>
  <si>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</si>
  <si>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</si>
  <si>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</si>
  <si>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</si>
  <si>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</si>
  <si>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</si>
  <si>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</si>
  <si>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</si>
  <si>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</si>
  <si>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</si>
  <si>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</si>
  <si>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</si>
  <si>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</si>
  <si>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</si>
  <si>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</si>
  <si>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</si>
  <si>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</si>
  <si>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</si>
  <si>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</si>
  <si>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</si>
  <si>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</si>
  <si>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</si>
  <si>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</si>
  <si>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</si>
  <si>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</si>
  <si>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</si>
  <si>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</si>
  <si>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</si>
  <si>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</si>
  <si>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</si>
  <si>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</si>
  <si>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</si>
  <si>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</si>
  <si>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</si>
  <si>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</si>
  <si>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</si>
  <si>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</si>
  <si>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</si>
  <si>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</si>
  <si>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</si>
  <si>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</si>
  <si>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</si>
  <si>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</si>
  <si>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</si>
  <si>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</si>
  <si>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</si>
  <si>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</si>
  <si>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</si>
  <si>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</si>
  <si>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</si>
  <si>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</si>
  <si>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</si>
  <si>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</si>
  <si>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</si>
  <si>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</si>
  <si>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</si>
  <si>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</si>
  <si>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</si>
  <si>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</si>
  <si>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</si>
  <si>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</si>
  <si>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</si>
  <si>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</si>
  <si>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</si>
  <si>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</si>
  <si>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</si>
  <si>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</si>
  <si>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</si>
  <si>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</si>
  <si>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</si>
  <si>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</si>
  <si>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</si>
  <si>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</si>
  <si>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</si>
  <si>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</si>
  <si>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</si>
  <si>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</si>
  <si>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</si>
  <si>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</si>
  <si>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</si>
  <si>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</si>
  <si>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</si>
  <si>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</si>
  <si>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</si>
  <si>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</si>
  <si>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</si>
  <si>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</si>
  <si>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</si>
  <si>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</si>
  <si>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</si>
  <si>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</si>
  <si>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</si>
  <si>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</si>
  <si>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</si>
  <si>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</si>
  <si>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</si>
  <si>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</si>
  <si>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</si>
  <si>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</si>
  <si>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</si>
  <si>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</si>
  <si>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</si>
  <si>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</si>
  <si>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</si>
  <si>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</si>
  <si>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</si>
  <si>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</si>
  <si>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</si>
  <si>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</si>
  <si>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</si>
  <si>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</si>
  <si>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</si>
  <si>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</si>
  <si>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</si>
  <si>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</si>
  <si>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</si>
  <si>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</si>
  <si>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</si>
  <si>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</si>
  <si>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</si>
  <si>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</si>
  <si>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</si>
  <si>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</si>
  <si>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</si>
  <si>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</si>
  <si>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</si>
  <si>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</si>
  <si>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</si>
  <si>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</si>
  <si>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</si>
  <si>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</si>
  <si>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</si>
  <si>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</si>
  <si>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</si>
  <si>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</si>
  <si>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</si>
  <si>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</si>
  <si>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</si>
  <si>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</si>
  <si>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</si>
  <si>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</si>
  <si>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</si>
  <si>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</si>
  <si>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</si>
  <si>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</si>
  <si>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</si>
  <si>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</si>
  <si>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</si>
  <si>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</si>
  <si>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</si>
  <si>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</si>
  <si>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</si>
  <si>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</si>
  <si>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</si>
  <si>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</si>
  <si>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</si>
  <si>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</si>
  <si>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</si>
  <si>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</si>
  <si>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</si>
  <si>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</si>
  <si>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</si>
  <si>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</si>
  <si>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</si>
  <si>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</si>
  <si>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</si>
  <si>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</si>
  <si>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</si>
  <si>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</si>
  <si>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</si>
  <si>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</si>
  <si>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</si>
  <si>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</si>
  <si>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</si>
  <si>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</si>
  <si>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</si>
  <si>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</si>
  <si>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</si>
  <si>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</si>
  <si>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</si>
  <si>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</si>
  <si>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</si>
  <si>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</si>
  <si>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</si>
  <si>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</si>
  <si>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</si>
  <si>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</si>
  <si>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</si>
  <si>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</si>
  <si>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</si>
  <si>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</si>
  <si>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</si>
  <si>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</si>
  <si>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</si>
  <si>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</si>
  <si>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</si>
  <si>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</si>
  <si>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</si>
  <si>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</si>
  <si>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</si>
  <si>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</si>
  <si>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</si>
  <si>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</si>
  <si>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</si>
  <si>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</si>
  <si>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</si>
  <si>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</si>
  <si>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</si>
  <si>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</si>
  <si>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</si>
  <si>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</si>
  <si>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</si>
  <si>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</si>
  <si>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</si>
  <si>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</si>
  <si>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</si>
  <si>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</si>
  <si>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</si>
  <si>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</si>
  <si>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</si>
  <si>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</si>
  <si>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</si>
  <si>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</si>
  <si>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</si>
  <si>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</si>
  <si>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</si>
  <si>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</si>
  <si>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</si>
  <si>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</si>
  <si>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</si>
  <si>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</si>
  <si>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</si>
  <si>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</si>
  <si>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</si>
  <si>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</si>
  <si>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</si>
  <si>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</si>
  <si>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</si>
  <si>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</si>
  <si>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</si>
  <si>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</si>
  <si>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</si>
  <si>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</si>
  <si>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</si>
  <si>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</si>
  <si>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</si>
  <si>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</si>
  <si>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</si>
  <si>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</si>
  <si>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</si>
  <si>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</si>
  <si>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</si>
  <si>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</si>
  <si>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</si>
  <si>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</si>
  <si>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</si>
  <si>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</si>
  <si>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</si>
  <si>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</si>
  <si>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</si>
  <si>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</si>
  <si>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</si>
  <si>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</si>
  <si>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</si>
  <si>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</si>
  <si>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</si>
  <si>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</si>
  <si>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</si>
  <si>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</si>
  <si>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</si>
  <si>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</si>
  <si>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</si>
  <si>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</si>
  <si>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</si>
  <si>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</si>
  <si>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</si>
  <si>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</si>
  <si>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</si>
  <si>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</si>
  <si>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</si>
  <si>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</si>
  <si>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</si>
  <si>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</si>
  <si>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</si>
  <si>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</si>
  <si>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</si>
  <si>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</si>
  <si>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</si>
  <si>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</si>
  <si>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</si>
  <si>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</si>
  <si>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</si>
  <si>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</si>
  <si>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</si>
  <si>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</si>
  <si>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</si>
  <si>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</si>
  <si>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</si>
  <si>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</si>
  <si>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</si>
  <si>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</si>
  <si>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</si>
  <si>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</si>
  <si>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</si>
  <si>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</si>
  <si>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</si>
  <si>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</si>
  <si>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</si>
  <si>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</si>
  <si>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</si>
  <si>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</si>
  <si>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</si>
  <si>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</si>
  <si>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</si>
  <si>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</si>
  <si>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</si>
  <si>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</si>
  <si>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</si>
  <si>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</si>
  <si>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</si>
  <si>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</si>
  <si>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</si>
  <si>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</si>
  <si>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</si>
  <si>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</si>
  <si>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</si>
  <si>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</si>
  <si>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</si>
  <si>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</si>
  <si>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</si>
  <si>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</si>
  <si>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</si>
  <si>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</si>
  <si>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</si>
  <si>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</si>
  <si>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</si>
  <si>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</si>
  <si>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</si>
  <si>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</si>
  <si>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</si>
  <si>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</si>
  <si>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</si>
  <si>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</si>
  <si>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</si>
  <si>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</si>
  <si>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</si>
  <si>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</si>
  <si>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</si>
  <si>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</si>
  <si>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</si>
  <si>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</si>
  <si>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</si>
  <si>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</si>
  <si>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</si>
  <si>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</si>
  <si>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</si>
  <si>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</si>
  <si>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</si>
  <si>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</si>
  <si>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</si>
  <si>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</si>
  <si>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</si>
  <si>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</si>
  <si>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</si>
  <si>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</si>
  <si>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</si>
  <si>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</si>
  <si>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</si>
  <si>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</si>
  <si>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</si>
  <si>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</si>
  <si>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</si>
  <si>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</si>
  <si>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</si>
  <si>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</si>
  <si>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</si>
  <si>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</si>
  <si>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</si>
  <si>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</si>
  <si>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</si>
  <si>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</si>
  <si>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</si>
  <si>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</si>
  <si>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</si>
  <si>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</si>
  <si>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</si>
  <si>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</si>
  <si>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</si>
  <si>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</si>
  <si>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</si>
  <si>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</si>
  <si>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</si>
  <si>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</si>
  <si>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</si>
  <si>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</si>
  <si>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</si>
  <si>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</si>
  <si>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</si>
  <si>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</si>
  <si>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</si>
  <si>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</si>
  <si>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</si>
  <si>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</si>
  <si>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</si>
  <si>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</si>
  <si>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</si>
  <si>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</si>
  <si>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</si>
  <si>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</si>
  <si>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</si>
  <si>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</si>
  <si>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</si>
  <si>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</si>
  <si>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</si>
  <si>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</si>
  <si>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</si>
  <si>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</si>
  <si>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</si>
  <si>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</si>
  <si>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</si>
  <si>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</si>
  <si>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</si>
  <si>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</si>
  <si>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</si>
  <si>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</si>
  <si>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</si>
  <si>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</si>
  <si>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</si>
  <si>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</si>
  <si>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</si>
  <si>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</si>
  <si>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</si>
  <si>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</si>
  <si>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</si>
  <si>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</si>
  <si>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</si>
  <si>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</si>
  <si>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</si>
  <si>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</si>
  <si>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</si>
  <si>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</si>
  <si>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</si>
  <si>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</si>
  <si>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</si>
  <si>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</si>
  <si>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</si>
  <si>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</si>
  <si>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</si>
  <si>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</si>
  <si>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</si>
  <si>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</si>
  <si>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</si>
  <si>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</si>
  <si>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</si>
  <si>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</si>
  <si>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</si>
  <si>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</si>
  <si>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</si>
  <si>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</si>
  <si>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</si>
  <si>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</si>
  <si>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</si>
  <si>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</si>
  <si>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</si>
  <si>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</si>
  <si>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</si>
  <si>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</si>
  <si>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</si>
  <si>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</si>
  <si>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</si>
  <si>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</si>
  <si>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</si>
  <si>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</si>
  <si>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</si>
  <si>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</si>
  <si>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</si>
  <si>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</si>
  <si>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</si>
  <si>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</si>
  <si>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</si>
  <si>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</si>
  <si>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</si>
  <si>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</si>
  <si>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</si>
  <si>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</si>
  <si>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</si>
  <si>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</si>
  <si>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</si>
  <si>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</si>
  <si>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</si>
  <si>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</si>
  <si>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</si>
  <si>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</si>
  <si>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</si>
  <si>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</si>
  <si>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</si>
  <si>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</si>
  <si>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</si>
  <si>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</si>
  <si>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</si>
  <si>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</si>
  <si>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</si>
  <si>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</si>
  <si>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</si>
  <si>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</si>
  <si>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</si>
  <si>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</si>
  <si>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</si>
  <si>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</si>
  <si>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</si>
  <si>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</si>
  <si>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</si>
  <si>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</si>
  <si>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</si>
  <si>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</si>
  <si>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</si>
  <si>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</si>
  <si>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</si>
  <si>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</si>
  <si>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</si>
  <si>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</si>
  <si>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</si>
  <si>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</si>
  <si>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</si>
  <si>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</si>
  <si>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</si>
  <si>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</si>
  <si>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</si>
  <si>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</si>
  <si>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</si>
  <si>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</si>
  <si>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</si>
  <si>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</si>
  <si>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</si>
  <si>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</si>
  <si>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</si>
  <si>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</si>
  <si>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</si>
  <si>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</si>
  <si>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</si>
  <si>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</si>
  <si>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</si>
  <si>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</si>
  <si>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</si>
  <si>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</si>
  <si>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</si>
  <si>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</si>
  <si>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</si>
  <si>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</si>
  <si>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</si>
  <si>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</si>
  <si>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</si>
  <si>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</si>
  <si>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</si>
  <si>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</si>
  <si>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</si>
  <si>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</si>
  <si>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</si>
  <si>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</si>
  <si>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</si>
  <si>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</si>
  <si>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</si>
  <si>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</si>
  <si>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</si>
  <si>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</si>
  <si>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</si>
  <si>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</si>
  <si>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</si>
  <si>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</si>
  <si>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</si>
  <si>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</si>
  <si>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</si>
  <si>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</si>
  <si>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</si>
  <si>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</si>
  <si>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</si>
  <si>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</si>
  <si>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</si>
  <si>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</si>
  <si>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</si>
  <si>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</si>
  <si>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</si>
  <si>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</si>
  <si>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</si>
  <si>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</si>
  <si>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</si>
  <si>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</si>
  <si>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</si>
  <si>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</si>
  <si>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</si>
  <si>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</si>
  <si>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</si>
  <si>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</si>
  <si>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</si>
  <si>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</si>
  <si>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</si>
  <si>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</si>
  <si>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</si>
  <si>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</si>
  <si>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</si>
  <si>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</si>
  <si>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</si>
  <si>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</si>
  <si>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</si>
  <si>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</si>
  <si>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</si>
  <si>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</si>
  <si>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</si>
  <si>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</si>
  <si>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</si>
  <si>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</si>
  <si>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</si>
  <si>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</si>
  <si>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</si>
  <si>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</si>
  <si>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</si>
  <si>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</si>
  <si>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</si>
  <si>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</si>
  <si>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</si>
  <si>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</si>
  <si>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</si>
  <si>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</si>
  <si>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</si>
  <si>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</si>
  <si>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</si>
  <si>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</si>
  <si>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</si>
  <si>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</si>
  <si>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</si>
  <si>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</si>
  <si>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</si>
  <si>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</si>
  <si>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</si>
  <si>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</si>
  <si>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</si>
  <si>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</si>
  <si>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</si>
  <si>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</si>
  <si>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</si>
  <si>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</si>
  <si>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</si>
  <si>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</si>
  <si>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</si>
  <si>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</si>
  <si>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</si>
  <si>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</si>
  <si>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</si>
  <si>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</si>
  <si>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</si>
  <si>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</si>
  <si>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</si>
  <si>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</si>
  <si>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</si>
  <si>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</si>
  <si>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</si>
  <si>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</si>
  <si>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</si>
  <si>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</si>
  <si>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</si>
  <si>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</si>
  <si>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</si>
  <si>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</si>
  <si>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</si>
  <si>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</si>
  <si>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</si>
  <si>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</si>
  <si>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</si>
  <si>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</si>
  <si>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</si>
  <si>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</si>
  <si>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</si>
  <si>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</si>
  <si>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</si>
  <si>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</si>
  <si>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</si>
  <si>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</si>
  <si>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</si>
  <si>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</si>
  <si>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</si>
  <si>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</si>
  <si>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</si>
  <si>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</si>
  <si>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</si>
  <si>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</si>
  <si>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</si>
  <si>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</si>
  <si>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</si>
  <si>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</si>
  <si>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</si>
  <si>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</si>
  <si>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</si>
  <si>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</si>
  <si>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</si>
  <si>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</si>
  <si>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</si>
  <si>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</si>
  <si>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</si>
  <si>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</si>
  <si>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</si>
  <si>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</si>
  <si>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</si>
  <si>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</si>
  <si>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</si>
  <si>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</si>
  <si>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</si>
  <si>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</si>
  <si>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</si>
  <si>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</si>
  <si>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</si>
  <si>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</si>
  <si>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</si>
  <si>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</si>
  <si>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</si>
  <si>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</si>
  <si>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</si>
  <si>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</si>
  <si>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</si>
  <si>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</si>
  <si>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</si>
  <si>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</si>
  <si>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</si>
  <si>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</si>
  <si>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</si>
  <si>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</si>
  <si>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</si>
  <si>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</si>
  <si>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</si>
  <si>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</si>
  <si>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</si>
  <si>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</si>
  <si>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</si>
  <si>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</si>
  <si>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</si>
  <si>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</si>
  <si>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</si>
  <si>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</si>
  <si>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</si>
  <si>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</si>
  <si>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</si>
  <si>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</si>
  <si>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</si>
  <si>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</si>
  <si>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</si>
  <si>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</si>
  <si>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</si>
  <si>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</si>
  <si>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</si>
  <si>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</si>
  <si>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</si>
  <si>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</si>
  <si>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</si>
  <si>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</si>
  <si>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</si>
  <si>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</si>
  <si>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</si>
  <si>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</si>
  <si>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</si>
  <si>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</si>
  <si>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</si>
  <si>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</si>
  <si>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</si>
  <si>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</si>
  <si>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</si>
  <si>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</si>
  <si>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</si>
  <si>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</si>
  <si>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</si>
  <si>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</si>
  <si>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</si>
  <si>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</si>
  <si>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</si>
  <si>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</si>
  <si>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</si>
  <si>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</si>
  <si>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</si>
  <si>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</si>
  <si>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</si>
  <si>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</si>
  <si>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</si>
  <si>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</si>
  <si>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</si>
  <si>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</si>
  <si>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</si>
  <si>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</si>
  <si>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</si>
  <si>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</si>
  <si>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</si>
  <si>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</si>
  <si>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</si>
  <si>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</si>
  <si>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</si>
  <si>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</si>
  <si>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</si>
  <si>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</si>
  <si>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</si>
  <si>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</si>
  <si>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</si>
  <si>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</si>
  <si>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</si>
  <si>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</si>
  <si>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</si>
  <si>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</si>
  <si>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</si>
  <si>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</si>
  <si>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</si>
  <si>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</si>
  <si>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</si>
  <si>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</si>
  <si>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</si>
  <si>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</si>
  <si>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</si>
  <si>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</si>
  <si>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</si>
  <si>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</si>
  <si>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</si>
  <si>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</si>
  <si>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</si>
  <si>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</si>
  <si>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</si>
  <si>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</si>
  <si>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</si>
  <si>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</si>
  <si>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</si>
  <si>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</si>
  <si>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</si>
  <si>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</si>
  <si>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</si>
  <si>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</si>
  <si>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</si>
  <si>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</si>
  <si>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</si>
  <si>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</si>
  <si>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</si>
  <si>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</si>
  <si>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</si>
  <si>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</si>
  <si>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</si>
  <si>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</si>
  <si>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</si>
  <si>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</si>
  <si>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</si>
  <si>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</si>
  <si>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</si>
  <si>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</si>
  <si>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</si>
  <si>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</si>
  <si>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</si>
  <si>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</si>
  <si>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</si>
  <si>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</si>
  <si>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</si>
  <si>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</si>
  <si>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</si>
  <si>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</si>
  <si>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</si>
  <si>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</si>
  <si>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</si>
  <si>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</si>
  <si>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</si>
  <si>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</si>
  <si>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</si>
  <si>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</si>
  <si>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</si>
  <si>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</si>
  <si>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</si>
  <si>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</si>
  <si>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</si>
  <si>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</si>
  <si>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</si>
  <si>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</si>
  <si>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</si>
  <si>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</si>
  <si>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</si>
  <si>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</si>
  <si>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</si>
  <si>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</si>
  <si>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</si>
  <si>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</si>
  <si>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</si>
  <si>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</si>
  <si>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</si>
  <si>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</si>
  <si>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</si>
  <si>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</si>
  <si>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</si>
  <si>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</si>
  <si>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</si>
  <si>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</si>
  <si>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</si>
  <si>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</si>
  <si>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</si>
  <si>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</si>
  <si>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</si>
  <si>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</si>
  <si>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</si>
  <si>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</si>
  <si>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</si>
  <si>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</si>
  <si>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</si>
  <si>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</si>
  <si>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</si>
  <si>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</si>
  <si>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</si>
  <si>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</si>
  <si>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</si>
  <si>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</si>
  <si>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</si>
  <si>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</si>
  <si>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</si>
  <si>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</si>
  <si>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</si>
  <si>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</si>
  <si>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</si>
  <si>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</si>
  <si>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</si>
  <si>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</si>
  <si>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</si>
  <si>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</si>
  <si>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</si>
  <si>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</si>
  <si>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</si>
  <si>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</si>
  <si>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</si>
  <si>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</si>
  <si>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</si>
  <si>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</si>
  <si>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</si>
  <si>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</si>
  <si>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</si>
  <si>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</si>
  <si>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</si>
  <si>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</si>
  <si>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</si>
  <si>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</si>
  <si>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</si>
  <si>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</si>
  <si>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</si>
  <si>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</si>
  <si>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</si>
  <si>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</si>
  <si>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</si>
  <si>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</si>
  <si>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</si>
  <si>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</si>
  <si>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</si>
  <si>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</si>
  <si>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</si>
  <si>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</si>
  <si>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</si>
  <si>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</si>
  <si>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</si>
  <si>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</si>
  <si>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</si>
  <si>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</si>
  <si>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</si>
  <si>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</si>
  <si>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</si>
  <si>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</si>
  <si>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</si>
  <si>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</si>
  <si>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</si>
  <si>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</si>
  <si>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</si>
  <si>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</si>
  <si>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</si>
  <si>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</si>
  <si>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</si>
  <si>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</si>
  <si>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</si>
  <si>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</si>
  <si>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</si>
  <si>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</si>
  <si>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</si>
  <si>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</si>
  <si>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</si>
  <si>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</si>
  <si>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</si>
  <si>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</si>
  <si>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</si>
  <si>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</si>
  <si>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</si>
  <si>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</si>
  <si>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</si>
  <si>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</si>
  <si>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</si>
  <si>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</si>
  <si>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</si>
  <si>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</si>
  <si>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</si>
  <si>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</si>
  <si>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</si>
  <si>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</si>
  <si>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</si>
  <si>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</si>
  <si>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</si>
  <si>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</si>
  <si>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</si>
  <si>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</si>
  <si>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</si>
  <si>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</si>
  <si>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</si>
  <si>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</si>
  <si>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</si>
  <si>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</si>
  <si>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</si>
  <si>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</si>
  <si>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</si>
  <si>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</si>
  <si>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</si>
  <si>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</si>
  <si>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</si>
  <si>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</si>
  <si>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</si>
  <si>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</si>
  <si>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</si>
  <si>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</si>
  <si>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</si>
  <si>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</si>
  <si>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</si>
  <si>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</si>
  <si>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</si>
  <si>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</si>
  <si>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</si>
  <si>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</si>
  <si>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</si>
  <si>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</si>
  <si>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</si>
  <si>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</si>
  <si>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</si>
  <si>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</si>
  <si>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</si>
  <si>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</si>
  <si>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</si>
  <si>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</si>
  <si>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</si>
  <si>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</si>
  <si>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</si>
  <si>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</si>
  <si>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</si>
  <si>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</si>
  <si>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</si>
  <si>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</si>
  <si>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</si>
  <si>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</si>
  <si>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</si>
  <si>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</si>
  <si>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</si>
  <si>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</si>
  <si>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</si>
  <si>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</si>
  <si>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</si>
  <si>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</si>
  <si>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</si>
  <si>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</si>
  <si>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</si>
  <si>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</si>
  <si>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</si>
  <si>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</si>
  <si>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</si>
  <si>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</si>
  <si>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</si>
  <si>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</si>
  <si>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</si>
  <si>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</si>
  <si>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</si>
  <si>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</si>
  <si>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</si>
  <si>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</si>
  <si>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</si>
  <si>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</si>
  <si>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</si>
  <si>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</si>
  <si>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</si>
  <si>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</si>
  <si>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</si>
  <si>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</si>
  <si>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</si>
  <si>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</si>
  <si>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</si>
  <si>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</si>
  <si>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</si>
  <si>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</si>
  <si>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</si>
  <si>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</si>
  <si>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</si>
  <si>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</si>
  <si>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</si>
  <si>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</si>
  <si>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</si>
  <si>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</si>
  <si>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</si>
  <si>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</si>
  <si>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</si>
  <si>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</si>
  <si>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</si>
  <si>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</si>
  <si>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</si>
  <si>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</si>
  <si>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</si>
  <si>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</si>
  <si>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</si>
  <si>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</si>
  <si>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</si>
  <si>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</si>
  <si>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</si>
  <si>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</si>
  <si>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</si>
  <si>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</si>
  <si>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</si>
  <si>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</si>
  <si>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</si>
  <si>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</si>
  <si>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</si>
  <si>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</si>
  <si>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</si>
  <si>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</si>
  <si>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</si>
  <si>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</si>
  <si>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</si>
  <si>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</si>
  <si>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</si>
  <si>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</si>
  <si>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</si>
  <si>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</si>
  <si>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</si>
  <si>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</si>
  <si>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</si>
  <si>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</si>
  <si>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</si>
  <si>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</si>
  <si>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</si>
  <si>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</si>
  <si>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</si>
  <si>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</si>
  <si>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</si>
  <si>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</si>
  <si>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</si>
  <si>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</si>
  <si>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</si>
  <si>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</si>
  <si>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</si>
  <si>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</si>
  <si>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</si>
  <si>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</si>
  <si>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</si>
  <si>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</si>
  <si>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</si>
  <si>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</si>
  <si>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</si>
  <si>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</si>
  <si>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</si>
  <si>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</si>
  <si>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</si>
  <si>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</si>
  <si>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</si>
  <si>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</si>
  <si>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</si>
  <si>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</si>
  <si>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</si>
  <si>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</si>
  <si>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</si>
  <si>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</si>
  <si>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</si>
  <si>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</si>
  <si>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</si>
  <si>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</si>
  <si>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</si>
  <si>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</si>
  <si>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</si>
  <si>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</si>
  <si>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</si>
  <si>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</si>
  <si>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</si>
  <si>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</si>
  <si>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</si>
  <si>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</si>
  <si>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</si>
  <si>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</si>
  <si>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</si>
  <si>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</si>
  <si>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</si>
  <si>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</si>
  <si>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</si>
  <si>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</si>
  <si>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</si>
  <si>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</si>
  <si>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</si>
  <si>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</si>
  <si>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</si>
  <si>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</si>
  <si>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</si>
  <si>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</si>
  <si>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</si>
  <si>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</si>
  <si>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</si>
  <si>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</si>
  <si>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</si>
  <si>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</si>
  <si>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</si>
  <si>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</si>
  <si>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</si>
  <si>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</si>
  <si>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</si>
  <si>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</si>
  <si>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</si>
  <si>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</si>
  <si>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</si>
  <si>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</si>
  <si>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</si>
  <si>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</si>
  <si>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</si>
  <si>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</si>
  <si>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</si>
  <si>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</si>
  <si>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</si>
  <si>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</si>
  <si>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</si>
  <si>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</si>
  <si>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</si>
  <si>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</si>
  <si>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</si>
  <si>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</si>
  <si>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</si>
  <si>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</si>
  <si>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</si>
  <si>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</si>
  <si>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</si>
  <si>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</si>
  <si>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</si>
  <si>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</si>
  <si>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</si>
  <si>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</si>
  <si>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</si>
  <si>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</si>
  <si>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</si>
  <si>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</si>
  <si>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</si>
  <si>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</si>
  <si>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</si>
  <si>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</si>
  <si>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</si>
  <si>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</si>
  <si>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</si>
  <si>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</si>
  <si>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</si>
  <si>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</si>
  <si>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</si>
  <si>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</si>
  <si>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</si>
  <si>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</si>
  <si>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</si>
  <si>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</si>
  <si>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</si>
  <si>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</si>
  <si>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</si>
  <si>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</si>
  <si>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</si>
  <si>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</si>
  <si>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</si>
  <si>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</si>
  <si>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</si>
  <si>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</si>
  <si>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</si>
  <si>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</si>
  <si>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</si>
  <si>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</si>
  <si>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</si>
  <si>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</si>
  <si>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</si>
  <si>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</si>
  <si>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</si>
  <si>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</si>
  <si>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</si>
  <si>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</si>
  <si>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</si>
  <si>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</si>
  <si>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</si>
  <si>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</si>
  <si>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</si>
  <si>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</si>
  <si>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</si>
  <si>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</si>
  <si>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</si>
  <si>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</si>
  <si>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</si>
  <si>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</si>
  <si>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</si>
  <si>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</si>
  <si>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</si>
  <si>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</si>
  <si>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</si>
  <si>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</si>
  <si>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</si>
  <si>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</si>
  <si>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</si>
  <si>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</si>
  <si>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</si>
  <si>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</si>
  <si>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</si>
  <si>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</si>
  <si>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</si>
  <si>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</si>
  <si>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</si>
  <si>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</si>
  <si>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</si>
  <si>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</si>
  <si>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</si>
  <si>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</si>
  <si>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</si>
  <si>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</si>
  <si>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</si>
  <si>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</si>
  <si>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</si>
  <si>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</si>
  <si>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</si>
  <si>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</si>
  <si>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</si>
  <si>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</si>
  <si>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</si>
  <si>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</si>
  <si>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</si>
  <si>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</si>
  <si>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</si>
  <si>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</si>
  <si>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</si>
  <si>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</si>
  <si>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</si>
  <si>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</si>
  <si>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</si>
  <si>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</si>
  <si>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</si>
  <si>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</si>
  <si>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</si>
  <si>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</si>
  <si>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</si>
  <si>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</si>
  <si>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</si>
  <si>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</si>
  <si>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</si>
  <si>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</si>
  <si>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</si>
  <si>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</si>
  <si>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</si>
  <si>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</si>
  <si>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</si>
  <si>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</si>
  <si>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</si>
  <si>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</si>
  <si>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</si>
  <si>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</si>
  <si>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</si>
  <si>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</si>
  <si>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</si>
  <si>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</si>
  <si>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</si>
  <si>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</si>
  <si>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</si>
  <si>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</si>
  <si>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</si>
  <si>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</si>
  <si>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</si>
  <si>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</si>
  <si>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</si>
  <si>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</si>
  <si>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</si>
  <si>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</si>
  <si>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</si>
  <si>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</si>
  <si>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</si>
  <si>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</si>
  <si>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</si>
  <si>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</si>
  <si>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</si>
  <si>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</si>
  <si>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</si>
  <si>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</si>
  <si>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</si>
  <si>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</si>
  <si>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</si>
  <si>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</si>
  <si>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</si>
  <si>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</si>
  <si>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</si>
  <si>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</si>
  <si>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</si>
  <si>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</si>
  <si>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</si>
  <si>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</si>
  <si>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</si>
  <si>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</si>
  <si>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</si>
  <si>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</si>
  <si>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</si>
  <si>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</si>
  <si>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</si>
  <si>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</si>
  <si>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</si>
  <si>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</si>
  <si>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</si>
  <si>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</si>
  <si>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</si>
  <si>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</si>
  <si>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</si>
  <si>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</si>
  <si>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</si>
  <si>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</si>
  <si>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</si>
  <si>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</si>
  <si>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</si>
  <si>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</si>
  <si>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</si>
  <si>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</si>
  <si>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</si>
  <si>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</si>
  <si>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</si>
  <si>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</si>
  <si>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</si>
  <si>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</si>
  <si>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</si>
  <si>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</si>
  <si>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</si>
  <si>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</si>
  <si>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</si>
  <si>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</si>
  <si>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</si>
  <si>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</si>
  <si>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</si>
  <si>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</si>
  <si>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</si>
  <si>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</si>
  <si>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</si>
  <si>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</si>
  <si>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</si>
  <si>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</si>
  <si>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</si>
  <si>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</si>
  <si>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</si>
  <si>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</si>
  <si>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</si>
  <si>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</si>
  <si>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</si>
  <si>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</si>
  <si>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</si>
  <si>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</si>
  <si>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</si>
  <si>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</si>
  <si>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</si>
  <si>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</si>
  <si>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</si>
  <si>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</si>
  <si>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</si>
  <si>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</si>
  <si>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</si>
  <si>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</si>
  <si>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</si>
  <si>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</si>
  <si>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</si>
  <si>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</si>
  <si>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</si>
  <si>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</si>
  <si>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</si>
  <si>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</si>
  <si>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</si>
  <si>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</si>
  <si>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</si>
  <si>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</si>
  <si>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</si>
  <si>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</si>
  <si>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</si>
  <si>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</si>
  <si>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</si>
  <si>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</si>
  <si>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</si>
  <si>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</si>
  <si>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</si>
  <si>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</si>
  <si>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</si>
  <si>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</si>
  <si>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</si>
  <si>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</si>
  <si>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</si>
  <si>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</si>
  <si>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</si>
  <si>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</si>
  <si>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</si>
  <si>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</si>
  <si>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</si>
  <si>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</si>
  <si>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</si>
  <si>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</si>
  <si>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</si>
  <si>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</si>
  <si>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</si>
  <si>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</si>
  <si>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</si>
  <si>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</si>
  <si>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</si>
  <si>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</si>
  <si>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</si>
  <si>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</si>
  <si>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</si>
  <si>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</si>
  <si>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</si>
  <si>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</si>
  <si>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</si>
  <si>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</si>
  <si>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</si>
  <si>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</si>
  <si>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</si>
  <si>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</si>
  <si>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</si>
  <si>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</si>
  <si>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</si>
  <si>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</si>
  <si>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</si>
  <si>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</si>
  <si>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</si>
  <si>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</si>
  <si>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</si>
  <si>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</si>
  <si>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</si>
  <si>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</si>
  <si>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</si>
  <si>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</si>
  <si>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</si>
  <si>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</si>
  <si>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</si>
  <si>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</si>
  <si>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</si>
  <si>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</si>
  <si>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</si>
  <si>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</si>
  <si>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</si>
  <si>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</si>
  <si>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</si>
  <si>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</si>
  <si>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</si>
  <si>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</si>
  <si>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</si>
  <si>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</si>
  <si>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</si>
  <si>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</si>
  <si>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</si>
  <si>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</si>
  <si>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</si>
  <si>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</si>
  <si>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</si>
  <si>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</si>
  <si>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</si>
  <si>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</si>
  <si>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</si>
  <si>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</si>
  <si>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</si>
  <si>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</si>
  <si>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</si>
  <si>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</si>
  <si>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</si>
  <si>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</si>
  <si>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</si>
  <si>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</si>
  <si>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</si>
  <si>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</si>
  <si>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</si>
  <si>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</si>
  <si>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</si>
  <si>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</si>
  <si>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</si>
  <si>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</si>
  <si>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</si>
  <si>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</si>
  <si>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</si>
  <si>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</si>
  <si>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</si>
  <si>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</si>
  <si>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</si>
  <si>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</si>
  <si>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</si>
  <si>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</si>
  <si>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</si>
  <si>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</si>
  <si>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</si>
  <si>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</si>
  <si>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</si>
  <si>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</si>
  <si>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</si>
  <si>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</si>
  <si>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</si>
  <si>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</si>
  <si>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</si>
  <si>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</si>
  <si>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</si>
  <si>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</si>
  <si>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</si>
  <si>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</si>
  <si>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</si>
  <si>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</si>
  <si>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</si>
  <si>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</si>
  <si>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</si>
  <si>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</si>
  <si>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</si>
  <si>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</si>
  <si>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</si>
  <si>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</si>
  <si>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</si>
  <si>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</si>
  <si>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</si>
  <si>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</si>
  <si>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</si>
  <si>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</si>
  <si>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</si>
  <si>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</si>
  <si>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</si>
  <si>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</si>
  <si>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</si>
  <si>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</si>
  <si>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</si>
  <si>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</si>
  <si>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</si>
  <si>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</si>
  <si>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</si>
  <si>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</si>
  <si>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</si>
  <si>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</si>
  <si>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</si>
  <si>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</si>
  <si>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</si>
  <si>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</si>
  <si>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</si>
  <si>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</si>
  <si>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</si>
  <si>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</si>
  <si>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</si>
  <si>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</si>
  <si>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</si>
  <si>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</si>
  <si>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</si>
  <si>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</si>
  <si>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</si>
  <si>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</si>
  <si>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</si>
  <si>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</si>
  <si>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</si>
  <si>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</si>
  <si>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</si>
  <si>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</si>
  <si>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</si>
  <si>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</si>
  <si>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</si>
  <si>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</si>
  <si>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</si>
  <si>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</si>
  <si>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</si>
  <si>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</si>
  <si>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</si>
  <si>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</si>
  <si>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</si>
  <si>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</si>
  <si>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</si>
  <si>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</si>
  <si>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</si>
  <si>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</si>
  <si>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</si>
  <si>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</si>
  <si>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</si>
  <si>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</si>
  <si>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</si>
  <si>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</si>
  <si>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</si>
  <si>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</si>
  <si>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</si>
  <si>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</si>
  <si>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</si>
  <si>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</si>
  <si>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</si>
  <si>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</si>
  <si>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</si>
  <si>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</si>
  <si>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</si>
  <si>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</si>
  <si>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</si>
  <si>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</si>
  <si>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</si>
  <si>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</si>
  <si>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</si>
  <si>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</si>
  <si>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</si>
  <si>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</si>
  <si>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</si>
  <si>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</si>
  <si>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</si>
  <si>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</si>
  <si>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</si>
  <si>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</si>
  <si>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</si>
  <si>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</si>
  <si>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</si>
  <si>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</si>
  <si>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</si>
  <si>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</si>
  <si>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</si>
  <si>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</si>
  <si>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</si>
  <si>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</si>
  <si>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</si>
  <si>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</si>
  <si>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</si>
  <si>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</si>
  <si>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</si>
  <si>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</si>
  <si>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</si>
  <si>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</si>
  <si>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</si>
  <si>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</si>
  <si>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</si>
  <si>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</si>
  <si>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</si>
  <si>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</si>
  <si>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</si>
  <si>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</si>
  <si>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</si>
  <si>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</si>
  <si>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</si>
  <si>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</si>
  <si>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</si>
  <si>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</si>
  <si>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</si>
  <si>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</si>
  <si>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</si>
  <si>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</si>
  <si>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</si>
  <si>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</si>
  <si>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</si>
  <si>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</si>
  <si>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</si>
  <si>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</si>
  <si>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</si>
  <si>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</si>
  <si>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</si>
  <si>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</si>
  <si>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</si>
  <si>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</si>
  <si>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</si>
  <si>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</si>
  <si>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</si>
  <si>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</si>
  <si>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</si>
  <si>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</si>
  <si>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</si>
  <si>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</si>
  <si>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</si>
  <si>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</si>
  <si>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</si>
  <si>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</si>
  <si>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</si>
  <si>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</si>
  <si>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</si>
  <si>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</si>
  <si>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</si>
  <si>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</si>
  <si>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</si>
  <si>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</si>
  <si>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</si>
  <si>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</si>
  <si>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</si>
  <si>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</si>
  <si>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</si>
  <si>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</si>
  <si>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</si>
  <si>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</si>
  <si>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</si>
  <si>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</si>
  <si>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</si>
  <si>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</si>
  <si>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</si>
  <si>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</si>
  <si>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</si>
  <si>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</si>
  <si>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</si>
  <si>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</si>
  <si>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</si>
  <si>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</si>
  <si>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</si>
  <si>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</si>
  <si>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</si>
  <si>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</si>
  <si>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</si>
  <si>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</si>
  <si>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</si>
  <si>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</si>
  <si>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</si>
  <si>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</si>
  <si>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</si>
  <si>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</si>
  <si>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</si>
  <si>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</si>
  <si>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</si>
  <si>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</si>
  <si>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</si>
  <si>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</si>
  <si>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</si>
  <si>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</si>
  <si>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</si>
  <si>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</si>
  <si>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</si>
  <si>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</si>
  <si>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</si>
  <si>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</si>
  <si>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</si>
  <si>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</si>
  <si>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</si>
  <si>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</si>
  <si>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</si>
  <si>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</si>
  <si>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</si>
  <si>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</si>
  <si>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</si>
  <si>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</si>
  <si>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</si>
  <si>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</si>
  <si>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</si>
  <si>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</si>
  <si>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</si>
  <si>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</si>
  <si>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</si>
  <si>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</si>
  <si>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</si>
  <si>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</si>
  <si>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</si>
  <si>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</si>
  <si>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</si>
  <si>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</si>
  <si>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</si>
  <si>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</si>
  <si>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</si>
  <si>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</si>
  <si>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</si>
  <si>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</si>
  <si>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</si>
  <si>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</si>
  <si>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</si>
  <si>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</si>
  <si>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</si>
  <si>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</si>
  <si>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</si>
  <si>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</si>
  <si>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</si>
  <si>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</si>
  <si>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</si>
  <si>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</si>
  <si>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</si>
  <si>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</si>
  <si>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</si>
  <si>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</si>
  <si>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</si>
  <si>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</si>
  <si>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</si>
  <si>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</si>
  <si>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</si>
  <si>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</si>
  <si>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</si>
  <si>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</si>
  <si>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</si>
  <si>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</si>
  <si>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</si>
  <si>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</si>
  <si>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</si>
  <si>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</si>
  <si>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</si>
  <si>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</si>
  <si>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</si>
  <si>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</si>
  <si>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</si>
  <si>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</si>
  <si>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</si>
  <si>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</si>
  <si>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</si>
  <si>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</si>
  <si>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</si>
  <si>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</si>
  <si>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</si>
  <si>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</si>
  <si>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</si>
  <si>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</si>
  <si>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</si>
  <si>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</si>
  <si>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</si>
  <si>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</si>
  <si>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</si>
  <si>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</si>
  <si>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</si>
  <si>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</si>
  <si>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</si>
  <si>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</si>
  <si>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</si>
  <si>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</si>
  <si>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</si>
  <si>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</si>
  <si>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</si>
  <si>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</si>
  <si>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</si>
  <si>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</si>
  <si>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</si>
  <si>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</si>
  <si>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</si>
  <si>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</si>
  <si>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</si>
  <si>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</si>
  <si>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</si>
  <si>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</si>
  <si>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</si>
  <si>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</si>
  <si>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</si>
  <si>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</si>
  <si>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</si>
  <si>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</si>
  <si>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</si>
  <si>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</si>
  <si>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</si>
  <si>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</si>
  <si>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</si>
  <si>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</si>
  <si>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</si>
  <si>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</si>
  <si>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</si>
  <si>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</si>
  <si>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</si>
  <si>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</si>
  <si>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</si>
  <si>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</si>
  <si>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</si>
  <si>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</si>
  <si>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</si>
  <si>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</si>
  <si>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</si>
  <si>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</si>
  <si>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</si>
  <si>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</si>
  <si>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</si>
  <si>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</si>
  <si>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</si>
  <si>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</si>
  <si>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</si>
  <si>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</si>
  <si>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</si>
  <si>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</si>
  <si>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</si>
  <si>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</si>
  <si>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</si>
  <si>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</si>
  <si>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</si>
  <si>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</si>
  <si>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</si>
  <si>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</si>
  <si>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</si>
  <si>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</si>
  <si>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</si>
  <si>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</si>
  <si>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</si>
  <si>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</si>
  <si>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</si>
  <si>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</si>
  <si>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</si>
  <si>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</si>
  <si>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</si>
  <si>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</si>
  <si>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</si>
  <si>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</si>
  <si>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</si>
  <si>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</si>
  <si>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</si>
  <si>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</si>
  <si>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</si>
  <si>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</si>
  <si>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</si>
  <si>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</si>
  <si>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</si>
  <si>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</si>
  <si>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</si>
  <si>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</si>
  <si>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</si>
  <si>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</si>
  <si>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</si>
  <si>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</si>
  <si>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</si>
  <si>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</si>
  <si>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</si>
  <si>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</si>
  <si>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</si>
  <si>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</si>
  <si>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</si>
  <si>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</si>
  <si>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</si>
  <si>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</si>
  <si>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</si>
  <si>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</si>
  <si>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</si>
  <si>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</si>
  <si>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</si>
  <si>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</si>
  <si>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</si>
  <si>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</si>
  <si>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</si>
  <si>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</si>
  <si>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</si>
  <si>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</si>
  <si>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</si>
  <si>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</si>
  <si>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</si>
  <si>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</si>
  <si>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</si>
  <si>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</si>
  <si>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</si>
  <si>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</si>
  <si>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</si>
  <si>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</si>
  <si>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</si>
  <si>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</si>
  <si>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</si>
  <si>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</si>
  <si>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</si>
  <si>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</si>
  <si>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</si>
  <si>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</si>
  <si>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</si>
  <si>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</si>
  <si>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</si>
  <si>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</si>
  <si>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</si>
  <si>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</si>
  <si>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</si>
  <si>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</si>
  <si>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</si>
  <si>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</si>
  <si>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</si>
  <si>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</si>
  <si>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</si>
  <si>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</si>
  <si>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</si>
  <si>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</si>
  <si>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</si>
  <si>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</si>
  <si>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</si>
  <si>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</si>
  <si>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</si>
  <si>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</si>
  <si>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</si>
  <si>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</si>
  <si>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</si>
  <si>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</si>
  <si>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</si>
  <si>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</si>
  <si>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</si>
  <si>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</si>
  <si>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</si>
  <si>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</si>
  <si>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</si>
  <si>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</si>
  <si>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</si>
  <si>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</si>
  <si>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</si>
  <si>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</si>
  <si>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</si>
  <si>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</si>
  <si>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</si>
  <si>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</si>
  <si>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</si>
  <si>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</si>
  <si>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</si>
  <si>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</si>
  <si>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</si>
  <si>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</si>
  <si>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</si>
  <si>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</si>
  <si>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</si>
  <si>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</si>
  <si>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</si>
  <si>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</si>
  <si>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</si>
  <si>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</si>
  <si>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</si>
  <si>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</si>
  <si>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</si>
  <si>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</si>
  <si>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</si>
  <si>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</si>
  <si>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</si>
  <si>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</si>
  <si>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</si>
  <si>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</si>
  <si>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</si>
  <si>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</si>
  <si>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</si>
  <si>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</si>
  <si>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</si>
  <si>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</si>
  <si>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</si>
  <si>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</si>
  <si>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</si>
  <si>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</si>
  <si>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</si>
  <si>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</si>
  <si>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</si>
  <si>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</si>
  <si>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</si>
  <si>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</si>
  <si>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</si>
  <si>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</si>
  <si>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</si>
  <si>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</si>
  <si>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</si>
  <si>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</si>
  <si>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</si>
  <si>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</si>
  <si>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</si>
  <si>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</si>
  <si>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</si>
  <si>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</si>
  <si>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</si>
  <si>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</si>
  <si>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</si>
  <si>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</si>
  <si>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</si>
  <si>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</si>
  <si>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</si>
  <si>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</si>
  <si>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</si>
  <si>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</si>
  <si>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</si>
  <si>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</si>
  <si>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</si>
  <si>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</si>
  <si>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</si>
  <si>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</si>
  <si>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</si>
  <si>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</si>
  <si>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</si>
  <si>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</si>
  <si>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</si>
  <si>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</si>
  <si>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</si>
  <si>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</si>
  <si>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</si>
  <si>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</si>
  <si>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</si>
  <si>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</si>
  <si>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</si>
  <si>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</si>
  <si>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</si>
  <si>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</si>
  <si>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</si>
  <si>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</si>
  <si>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</si>
  <si>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</si>
  <si>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</si>
  <si>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</si>
  <si>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</si>
  <si>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</si>
  <si>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</si>
  <si>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</si>
  <si>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</si>
  <si>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</si>
  <si>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</si>
  <si>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</si>
  <si>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</si>
  <si>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</si>
  <si>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</si>
  <si>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</si>
  <si>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</si>
  <si>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</si>
  <si>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</si>
  <si>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</si>
  <si>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</si>
  <si>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</si>
  <si>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</si>
  <si>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</si>
  <si>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</si>
  <si>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</si>
  <si>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</si>
  <si>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</si>
  <si>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</si>
  <si>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</si>
  <si>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</si>
  <si>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</si>
  <si>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</si>
  <si>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</si>
  <si>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</si>
  <si>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</si>
  <si>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</si>
  <si>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</si>
  <si>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</si>
  <si>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</si>
  <si>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</si>
  <si>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</si>
  <si>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</si>
  <si>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</si>
  <si>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</si>
  <si>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</si>
  <si>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</si>
  <si>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</si>
  <si>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</si>
  <si>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</si>
  <si>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</si>
  <si>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</si>
  <si>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</si>
  <si>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</si>
  <si>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</si>
  <si>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</si>
  <si>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</si>
  <si>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</si>
  <si>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</si>
  <si>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</si>
  <si>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</si>
  <si>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</si>
  <si>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</si>
  <si>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</si>
  <si>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</si>
  <si>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</si>
  <si>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</si>
  <si>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</si>
  <si>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</si>
  <si>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</si>
  <si>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</si>
  <si>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</si>
  <si>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</si>
  <si>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</si>
  <si>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</si>
  <si>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</si>
  <si>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</si>
  <si>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</si>
  <si>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</si>
  <si>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</si>
  <si>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</si>
  <si>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</si>
  <si>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</si>
  <si>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</si>
  <si>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</si>
  <si>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</si>
  <si>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</si>
  <si>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</si>
  <si>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</si>
  <si>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</si>
  <si>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</si>
  <si>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</si>
  <si>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</si>
  <si>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</si>
  <si>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</si>
  <si>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</si>
  <si>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</si>
  <si>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</si>
  <si>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</si>
  <si>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</si>
  <si>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</si>
  <si>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</si>
  <si>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</si>
  <si>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</si>
  <si>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</si>
  <si>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</si>
  <si>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</si>
  <si>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</si>
  <si>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</si>
  <si>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</si>
  <si>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</si>
  <si>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</si>
  <si>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</si>
  <si>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</si>
  <si>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</si>
  <si>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</si>
  <si>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</si>
  <si>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</si>
  <si>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</si>
  <si>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</si>
  <si>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</si>
  <si>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</si>
  <si>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</si>
  <si>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</si>
  <si>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</si>
  <si>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</si>
  <si>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</si>
  <si>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</si>
  <si>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</si>
  <si>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</si>
  <si>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</si>
  <si>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</si>
  <si>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</si>
  <si>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</si>
  <si>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</si>
  <si>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</si>
  <si>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</si>
  <si>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</si>
  <si>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</si>
  <si>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</si>
  <si>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</si>
  <si>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</si>
  <si>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</si>
  <si>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</si>
  <si>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</si>
  <si>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</si>
  <si>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</si>
  <si>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</si>
  <si>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</si>
  <si>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</si>
  <si>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</si>
  <si>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</si>
  <si>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</si>
  <si>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</si>
  <si>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</si>
  <si>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</si>
  <si>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</si>
  <si>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</si>
  <si>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</si>
  <si>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</si>
  <si>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</si>
  <si>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</si>
  <si>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</si>
  <si>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</si>
  <si>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</si>
  <si>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</si>
  <si>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</si>
  <si>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</si>
  <si>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</si>
  <si>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</si>
  <si>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</si>
  <si>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</si>
  <si>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</si>
  <si>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</si>
  <si>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</si>
  <si>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</si>
  <si>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</si>
  <si>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</si>
  <si>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</si>
  <si>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</si>
  <si>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</si>
  <si>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</si>
  <si>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</si>
  <si>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</si>
  <si>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</si>
  <si>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</si>
  <si>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</si>
  <si>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</si>
  <si>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</si>
  <si>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</si>
  <si>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</si>
  <si>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</si>
  <si>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</si>
  <si>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</si>
  <si>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</si>
  <si>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</si>
  <si>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</si>
  <si>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</si>
  <si>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</si>
  <si>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</si>
  <si>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</si>
  <si>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</si>
  <si>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</si>
  <si>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</si>
  <si>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</si>
  <si>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</si>
  <si>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</si>
  <si>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</si>
  <si>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</si>
  <si>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</si>
  <si>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</si>
  <si>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</si>
  <si>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</si>
  <si>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</si>
  <si>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</si>
  <si>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</si>
  <si>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</si>
  <si>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</si>
  <si>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</si>
  <si>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</si>
  <si>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</si>
  <si>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</si>
  <si>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</si>
  <si>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</si>
  <si>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</si>
  <si>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</si>
  <si>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</si>
  <si>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</si>
  <si>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</si>
  <si>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</si>
  <si>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</si>
  <si>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</si>
  <si>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</si>
  <si>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</si>
  <si>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</si>
  <si>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</si>
  <si>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</si>
  <si>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</si>
  <si>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</si>
  <si>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</si>
  <si>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</si>
  <si>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</si>
  <si>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</si>
  <si>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</si>
  <si>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</si>
  <si>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</si>
  <si>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</si>
  <si>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</si>
  <si>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</si>
  <si>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</si>
  <si>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</si>
  <si>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</si>
  <si>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</si>
  <si>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</si>
  <si>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</si>
  <si>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</si>
  <si>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</si>
  <si>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</si>
  <si>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</si>
  <si>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</si>
  <si>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</si>
  <si>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</si>
  <si>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</si>
  <si>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</si>
  <si>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</si>
  <si>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</si>
  <si>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</si>
  <si>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</si>
  <si>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</si>
  <si>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</si>
  <si>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</si>
  <si>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</si>
  <si>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</si>
  <si>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</si>
  <si>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</si>
  <si>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</si>
  <si>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</si>
  <si>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</si>
  <si>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</si>
  <si>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</si>
  <si>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</si>
  <si>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</si>
  <si>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</si>
  <si>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</si>
  <si>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</si>
  <si>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</si>
  <si>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</si>
  <si>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</si>
  <si>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</si>
  <si>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</si>
  <si>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</si>
  <si>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</si>
  <si>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</si>
  <si>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</si>
  <si>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</si>
  <si>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</si>
  <si>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</si>
  <si>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</si>
  <si>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</si>
  <si>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</si>
  <si>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</si>
  <si>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</si>
  <si>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</si>
  <si>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</si>
  <si>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</si>
  <si>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</si>
  <si>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</si>
  <si>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</si>
  <si>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</si>
  <si>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</si>
  <si>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</si>
  <si>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</si>
  <si>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</si>
  <si>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</si>
  <si>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</si>
  <si>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</si>
  <si>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</si>
  <si>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</si>
  <si>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</si>
  <si>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</si>
  <si>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</si>
  <si>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</si>
  <si>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</si>
  <si>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</si>
  <si>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</si>
  <si>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</si>
  <si>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</si>
  <si>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</si>
  <si>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</si>
  <si>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</si>
  <si>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</si>
  <si>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</si>
  <si>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</si>
  <si>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</si>
  <si>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</si>
  <si>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</si>
  <si>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</si>
  <si>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</si>
  <si>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</si>
  <si>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</si>
  <si>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</si>
  <si>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</si>
  <si>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</si>
  <si>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</si>
  <si>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</si>
  <si>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</si>
  <si>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</si>
  <si>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</si>
  <si>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</si>
  <si>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</si>
  <si>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</si>
  <si>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</si>
  <si>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</si>
  <si>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</si>
  <si>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</si>
  <si>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</si>
  <si>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</si>
  <si>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</si>
  <si>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</si>
  <si>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</si>
  <si>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</si>
  <si>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</si>
  <si>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</si>
  <si>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</si>
  <si>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</si>
  <si>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</si>
  <si>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</si>
  <si>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</si>
  <si>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</si>
  <si>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</si>
  <si>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</si>
  <si>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</si>
  <si>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</si>
  <si>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</si>
  <si>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</si>
  <si>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</si>
  <si>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</si>
  <si>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</si>
  <si>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</si>
  <si>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</si>
  <si>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</si>
  <si>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</si>
  <si>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</si>
  <si>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</si>
  <si>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</si>
  <si>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</si>
  <si>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</si>
  <si>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</si>
  <si>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</si>
  <si>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</si>
  <si>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</si>
  <si>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</si>
  <si>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</si>
  <si>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</si>
  <si>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</si>
  <si>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</si>
  <si>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</si>
  <si>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</si>
  <si>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</si>
  <si>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</si>
  <si>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</si>
  <si>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</si>
  <si>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</si>
  <si>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</si>
  <si>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</si>
  <si>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</si>
  <si>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</si>
  <si>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</si>
  <si>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</si>
  <si>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</si>
  <si>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</si>
  <si>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</si>
  <si>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</si>
  <si>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</si>
  <si>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</si>
  <si>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</si>
  <si>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</si>
  <si>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</si>
  <si>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</si>
  <si>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</si>
  <si>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</si>
  <si>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</si>
  <si>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</si>
  <si>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</si>
  <si>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</si>
  <si>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</si>
  <si>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</si>
  <si>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</si>
  <si>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</si>
  <si>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</si>
  <si>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</si>
  <si>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</si>
  <si>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</si>
  <si>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</si>
  <si>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</si>
  <si>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</si>
  <si>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</si>
  <si>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</si>
  <si>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</si>
  <si>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</si>
  <si>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</si>
  <si>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</si>
  <si>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</si>
  <si>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</si>
  <si>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 xml:space="preserve">ETA 60 min </t>
  </si>
  <si>
    <t>`2025-11-29 12:31:24</t>
  </si>
  <si>
    <t xml:space="preserve">ETA 40 min , site flapping </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</si>
  <si>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</si>
  <si>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</si>
  <si>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</si>
  <si>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</si>
  <si>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PCM-20251129-00000667</t>
  </si>
  <si>
    <t>jed0599</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</si>
  <si>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</si>
  <si>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</si>
  <si>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</si>
  <si>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</si>
  <si>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</si>
  <si>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</si>
  <si>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</si>
  <si>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</si>
  <si>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</si>
  <si>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</si>
  <si>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</si>
  <si>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PCM-20251129-00000685</t>
  </si>
  <si>
    <t>EM Team At site Checking</t>
  </si>
  <si>
    <t>PCM-20251129-00000743</t>
  </si>
  <si>
    <t>team on the way need 50 minutes</t>
  </si>
  <si>
    <t>PCM-20251129-00000762</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</si>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</sst>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3" totalsRowShown="0" headerRowDxfId="46" dataDxfId="45" headerRowBorderDxfId="43" tableBorderDxfId="44" totalsRowBorderDxfId="42">
  <autoFilter ref="A1:L2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tabSelected="1" workbookViewId="0">
      <selection activeCell="H21" sqref="H2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327.58542627314455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45990.533852199071</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45990.533852199071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45990.533852199071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45990.533852199071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45990.533852199071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45990.533852199071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45990.533852199071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45990.533852199071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45990.533852199071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45990.533852199071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45990.533852199071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45990.533852199071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45990.533852199071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45990.533852199071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45990.533852199071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45990.533852199071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45990.533852199071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45990.533852199071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45990.533852199071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45990.533852199071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45990.533852199071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45990.533852199071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45990.533852199071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45990.533852199071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45990.533852199071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45990.533852199071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45990.533852199071</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45990.533852199071</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45990.533852199071</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45990.533852199071</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45990.533852199071</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45990.533852199071</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F882B3EC-8C2C-4526-8793-3462529E7D87}"/>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165.53401423610921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6.1464332175892196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25687</v>
      </c>
      <c r="E5" s="99"/>
      <c r="F5" s="100"/>
      <c r="G5" s="101">
        <f ca="1">IFERROR(NOW()-F5,"-")</f>
        <v>45990.533852199071</v>
      </c>
      <c r="H5" s="153">
        <v>45990.51734953704</v>
      </c>
      <c r="I5" s="18" t="str">
        <f>IFERROR(VLOOKUP(D5,DB!A:F,6,0),"")</f>
        <v>Generator-SG</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39192</v>
      </c>
      <c r="B6" s="18" t="str">
        <f>IFERROR(VLOOKUP(D6,DB!A:K,11,0),"")</f>
        <v>R2</v>
      </c>
      <c r="C6" s="18">
        <v>2</v>
      </c>
      <c r="D6" s="18" t="s">
        <v>26031</v>
      </c>
      <c r="E6" s="99"/>
      <c r="F6" s="100"/>
      <c r="G6" s="101">
        <f ca="1">IFERROR(NOW()-F6,"-")</f>
        <v>45990.533852199071</v>
      </c>
      <c r="H6" s="100" t="s">
        <v>39194</v>
      </c>
      <c r="I6" s="18" t="str">
        <f>IFERROR(VLOOKUP(D6,DB!A:F,6,0),"")</f>
        <v>SCECO</v>
      </c>
      <c r="J6" s="18" t="str">
        <f>IFERROR(VLOOKUP(D6,DB!A:G,7,0),"")</f>
        <v>Vandalized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45990.533852199071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45990.533852199071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45990.533852199071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45990.533852199071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45990.533852199071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45990.533852199071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45990.533852199071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45990.533852199071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45990.533852199071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45990.533852199071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45990.533852199071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45990.533852199071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45990.533852199071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45990.533852199071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45990.533852199071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45990.533852199071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45990.533852199071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45990.533852199071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45990.533852199071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45990.533852199071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45990.533852199071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45990.533852199071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45990.533852199071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45990.533852199071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45990.533852199071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45990.533852199071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45990.533852199071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45990.533852199071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45990.533852199071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45990.533852199071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45990.533852199071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45990.533852199071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45990.533852199071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45990.533852199071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45990.533852199071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45990.533852199071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45990.533852199071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45990.533852199071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45990.533852199071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45990.533852199071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45990.533852199071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45990.533852199071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45990.533852199071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45990.533852199071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45990.533852199071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45990.533852199071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45990.533852199071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45990.533852199071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45990.533852199071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45990.533852199071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45990.533852199071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45990.533852199071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45990.533852199071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45990.533852199071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45990.533852199071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45990.533852199071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45990.533852199071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45990.533852199071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45990.533852199071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45990.533852199071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45990.533852199071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45990.533852199071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45990.533852199071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45990.533852199071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45990.533852199071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45990.533852199071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45990.533852199071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45990.533852199071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45990.533852199071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45990.533852199071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45990.533852199071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45990.533852199071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45990.533852199071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45990.533852199071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9" ca="1" si="0">IFERROR(NOW()-F2,"-")</f>
        <v>45990.533852199071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45990.533852199071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45990.533852199071</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45990.533852199071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45990.533852199071</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45990.533852199071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45990.533852199071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45990.533852199071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45990.533852199071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45990.533852199071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45990.533852199071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45990.533852199071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45990.533852199071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45990.533852199071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45990.533852199071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45990.533852199071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45990.533852199071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45990.533852199071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45990.533852199071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45990.533852199071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45990.533852199071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45990.533852199071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45990.533852199071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45990.533852199071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45990.533852199071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45990.533852199071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45990.533852199071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45990.533852199071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45990.533852199071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45990.533852199071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45990.533852199071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45990.533852199071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45990.533852199071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45990.533852199071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45990.533852199071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45990.533852199071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45990.533852199071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45990.533852199071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45990.533852199071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45990.533852199071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45990.533852199071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45990.533852199071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45990.533852199071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45990.533852199071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45990.533852199071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45990.533852199071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45990.533852199071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45990.533852199071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45990.533852199071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45990.533852199071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45990.533852199071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45990.533852199071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45990.533852199071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45990.533852199071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45990.533852199071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45990.533852199071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45990.533852199071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45990.533852199071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45990.533852199071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45990.533852199071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45990.533852199071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45990.533852199071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45990.533852199071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45990.533852199071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45990.533852199071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45990.533852199071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45990.533852199071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45990.533852199071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45990.533852199071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45990.533852199071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45990.533852199071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45990.533852199071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45990.533852199071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45990.533852199071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45990.533852199071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45990.533852199071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45990.533852199071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45990.533852199071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45990.533852199071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45990.533852199071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45990.533852199071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45990.533852199071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45990.533852199071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45990.533852199071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45990.533852199071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45990.533852199071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45990.533852199071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45990.533852199071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45990.533852199071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45990.533852199071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45990.533852199071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45990.533852199071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45990.533852199071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45990.533852199071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45990.533852199071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45990.533852199071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45990.533852199071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45990.533852199071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45990.533852199071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45990.533852199071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45990.533852199071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45990.533852199071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45990.533852199071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45990.533852199071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45990.533852199071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45990.533852199071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45990.533852199071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45990.533852199071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45990.533852199071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45990.533852199071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45990.533852199071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45990.533852199071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45990.533852199071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45990.533852199071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45990.533852199071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45990.533852199071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45990.533852199071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45990.533852199071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45990.533852199071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45990.533852199071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45990.533852199071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45990.533852199071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45990.533852199071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45990.533852199071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45990.533852199071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45990.533852199071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45990.533852199071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45990.533852199071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45990.533852199071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45990.533852199071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45990.533852199071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45990.533852199071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45990.533852199071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45990.533852199071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45990.533852199071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45990.533852199071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45990.533852199071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45990.533852199071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45990.533852199071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45990.533852199071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45990.533852199071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45990.533852199071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45990.533852199071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45990.533852199071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45990.533852199071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45990.533852199071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45990.533852199071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45990.533852199071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45990.533852199071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45990.533852199071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45990.533852199071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45990.533852199071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45990.533852199071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45990.533852199071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45990.533852199071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45990.533852199071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45990.533852199071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45990.533852199071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45990.533852199071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45990.533852199071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45990.533852199071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45990.533852199071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45990.533852199071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45990.533852199071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45990.533852199071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45990.533852199071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45990.533852199071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45990.533852199071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45990.533852199071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45990.533852199071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45990.533852199071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45990.533852199071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45990.533852199071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45990.533852199071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45990.533852199071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45990.533852199071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45990.533852199071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45990.533852199071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45990.533852199071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45990.533852199071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45990.533852199071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45990.533852199071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45990.533852199071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45990.533852199071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45990.533852199071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45990.533852199071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45990.533852199071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45990.533852199071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45990.533852199071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45990.533852199071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45990.533852199071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45990.533852199071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45990.533852199071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45990.533852199071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45990.533852199071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45990.533852199071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45990.533852199071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45990.533852199071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45990.533852199071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45990.533852199071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45990.533852199071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45990.533852199071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45990.533852199071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45990.533852199071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45990.533852199071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45990.533852199071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45990.533852199071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45990.533852199071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45990.533852199071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45990.533852199071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45990.533852199071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45990.533852199071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45990.533852199071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45990.533852199071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45990.533852199071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45990.533852199071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45990.533852199071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45990.533852199071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45990.533852199071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45990.533852199071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45990.533852199071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45990.533852199071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45990.533852199071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45990.533852199071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45990.533852199071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45990.533852199071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45990.533852199071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45990.533852199071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45990.533852199071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45990.533852199071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45990.533852199071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45990.533852199071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45990.533852199071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45990.533852199071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45990.533852199071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45990.533852199071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45990.533852199071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45990.533852199071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45990.533852199071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45990.533852199071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45990.533852199071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45990.533852199071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45990.533852199071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45990.533852199071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45990.533852199071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45990.533852199071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45990.533852199071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45990.533852199071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45990.533852199071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45990.533852199071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45990.533852199071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45990.533852199071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45990.533852199071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45990.533852199071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45990.533852199071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45990.533852199071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45990.533852199071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45990.533852199071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45990.533852199071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45990.533852199071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45990.533852199071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45990.533852199071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45990.533852199071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45990.533852199071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45990.533852199071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45990.533852199071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45990.533852199071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45990.533852199071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45990.533852199071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45990.533852199071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45990.533852199071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45990.533852199071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45990.533852199071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45990.533852199071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45990.533852199071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45990.533852199071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45990.533852199071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45990.533852199071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45990.533852199071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45990.533852199071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45990.533852199071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45990.533852199071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45990.533852199071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45990.533852199071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45990.533852199071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45990.533852199071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45990.533852199071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45990.533852199071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45990.533852199071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45990.533852199071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45990.533852199071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45990.533852199071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45990.533852199071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45990.533852199071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45990.533852199071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45990.533852199071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45990.533852199071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45990.533852199071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45990.533852199071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45990.533852199071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45990.533852199071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45990.533852199071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45990.533852199071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45990.533852199071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45990.533852199071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45990.533852199071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45990.533852199071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45990.533852199071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45990.533852199071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45990.533852199071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45990.533852199071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45990.533852199071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45990.533852199071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45990.533852199071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45990.533852199071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45990.533852199071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45990.533852199071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45990.533852199071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45990.533852199071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45990.533852199071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45990.533852199071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45990.533852199071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45990.533852199071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45990.533852199071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45990.533852199071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45990.533852199071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45990.533852199071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45990.533852199071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45990.533852199071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45990.533852199071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45990.533852199071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45990.533852199071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45990.533852199071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45990.533852199071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45990.533852199071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45990.533852199071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45990.533852199071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45990.533852199071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45990.533852199071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45990.533852199071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45990.533852199071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45990.533852199071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45990.533852199071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45990.533852199071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45990.533852199071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45990.533852199071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45990.533852199071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45990.533852199071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45990.533852199071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45990.533852199071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45990.533852199071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45990.533852199071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45990.533852199071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45990.533852199071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45990.533852199071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45990.533852199071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45990.533852199071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45990.533852199071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45990.533852199071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45990.533852199071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45990.533852199071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45990.533852199071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45990.533852199071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45990.533852199071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45990.533852199071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45990.533852199071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45990.533852199071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45990.533852199071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45990.533852199071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45990.533852199071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45990.533852199071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45990.533852199071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45990.533852199071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45990.533852199071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45990.533852199071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45990.533852199071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45990.533852199071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45990.533852199071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45990.533852199071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45990.533852199071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45990.533852199071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45990.533852199071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45990.533852199071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45990.533852199071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45990.533852199071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45990.533852199071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45990.533852199071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45990.533852199071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45990.533852199071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45990.533852199071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45990.533852199071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45990.533852199071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45990.533852199071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45990.533852199071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45990.533852199071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45990.533852199071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45990.533852199071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45990.533852199071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45990.533852199071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45990.533852199071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45990.533852199071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45990.533852199071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45990.533852199071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45990.533852199071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45990.533852199071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45990.533852199071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45990.533852199071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45990.533852199071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45990.533852199071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45990.533852199071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45990.533852199071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45990.533852199071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45990.533852199071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45990.533852199071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45990.533852199071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45990.533852199071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45990.533852199071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45990.533852199071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45990.533852199071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45990.533852199071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45990.533852199071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45990.533852199071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45990.533852199071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45990.533852199071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45990.533852199071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45990.533852199071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45990.533852199071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45990.533852199071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45990.533852199071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45990.533852199071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45990.533852199071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45990.533852199071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45990.533852199071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45990.533852199071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45990.533852199071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45990.533852199071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45990.533852199071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45990.533852199071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45990.533852199071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45990.533852199071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45990.533852199071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45990.533852199071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45990.533852199071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45990.533852199071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45990.533852199071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45990.533852199071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45990.533852199071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45990.533852199071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45990.533852199071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45990.533852199071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45990.533852199071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45990.533852199071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45990.533852199071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45990.533852199071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45990.533852199071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45990.533852199071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45990.533852199071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45990.533852199071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45990.533852199071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45990.533852199071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45990.533852199071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45990.533852199071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45990.533852199071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45990.533852199071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45990.533852199071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45990.533852199071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45990.533852199071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45990.533852199071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45990.533852199071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45990.533852199071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45990.533852199071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45990.533852199071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45990.533852199071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45990.533852199071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45990.533852199071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45990.533852199071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45990.533852199071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45990.533852199071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45990.533852199071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45990.533852199071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45990.533852199071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45990.533852199071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45990.533852199071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45990.533852199071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45990.533852199071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45990.533852199071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45990.533852199071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45990.533852199071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45990.533852199071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45990.533852199071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45990.533852199071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45990.533852199071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45990.533852199071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45990.533852199071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45990.533852199071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45990.533852199071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45990.533852199071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45990.533852199071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45990.533852199071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45990.533852199071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45990.533852199071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45990.533852199071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45990.533852199071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45990.533852199071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45990.533852199071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45990.533852199071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45990.533852199071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45990.533852199071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45990.533852199071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45990.533852199071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45990.533852199071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45990.533852199071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45990.533852199071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45990.533852199071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45990.533852199071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45990.533852199071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45990.533852199071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45990.533852199071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45990.533852199071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45990.533852199071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45990.533852199071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45990.533852199071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45990.533852199071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45990.533852199071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45990.533852199071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45990.533852199071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45990.533852199071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45990.533852199071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45990.533852199071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45990.533852199071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45990.533852199071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45990.533852199071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45990.533852199071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45990.533852199071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45990.533852199071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45990.533852199071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45990.533852199071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45990.533852199071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45990.533852199071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45990.533852199071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45990.533852199071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45990.533852199071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45990.533852199071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45990.533852199071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45990.533852199071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45990.533852199071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45990.533852199071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45990.533852199071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45990.533852199071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45990.533852199071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45990.533852199071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45990.533852199071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45990.533852199071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45990.533852199071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45990.533852199071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45990.533852199071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45990.533852199071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45990.533852199071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45990.533852199071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45990.533852199071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45990.533852199071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45990.533852199071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45990.533852199071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45990.533852199071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45990.533852199071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45990.533852199071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45990.533852199071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45990.533852199071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45990.533852199071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45990.533852199071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45990.533852199071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45990.533852199071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45990.533852199071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45990.533852199071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45990.533852199071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45990.533852199071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45990.533852199071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45990.533852199071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45990.533852199071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45990.533852199071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45990.533852199071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45990.533852199071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45990.533852199071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45990.533852199071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45990.533852199071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45990.533852199071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45990.533852199071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45990.533852199071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45990.533852199071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45990.533852199071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45990.533852199071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45990.533852199071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45990.533852199071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45990.533852199071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45990.533852199071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45990.533852199071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45990.533852199071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45990.533852199071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45990.533852199071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45990.533852199071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45990.533852199071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45990.533852199071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45990.533852199071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45990.533852199071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45990.533852199071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45990.533852199071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45990.533852199071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45990.533852199071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45990.533852199071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45990.533852199071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45990.533852199071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45990.533852199071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45990.533852199071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45990.533852199071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45990.533852199071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45990.533852199071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45990.533852199071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45990.533852199071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45990.533852199071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45990.533852199071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45990.533852199071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45990.533852199071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45990.533852199071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45990.533852199071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45990.533852199071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45990.533852199071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45990.533852199071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45990.533852199071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45990.533852199071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45990.533852199071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45990.533852199071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45990.533852199071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45990.533852199071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45990.533852199071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45990.533852199071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45990.533852199071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45990.533852199071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45990.533852199071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45990.533852199071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45990.533852199071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45990.533852199071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45990.533852199071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45990.533852199071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45990.533852199071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45990.533852199071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45990.533852199071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45990.533852199071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45990.533852199071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45990.533852199071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45990.533852199071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45990.533852199071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45990.533852199071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45990.533852199071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45990.533852199071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45990.533852199071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45990.533852199071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45990.533852199071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45990.533852199071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45990.533852199071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45990.533852199071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45990.533852199071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45990.533852199071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45990.533852199071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45990.533852199071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45990.533852199071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45990.533852199071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45990.533852199071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45990.533852199071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45990.533852199071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45990.533852199071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45990.533852199071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45990.533852199071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45990.533852199071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45990.533852199071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45990.533852199071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45990.533852199071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45990.533852199071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45990.533852199071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45990.533852199071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45990.533852199071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45990.533852199071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45990.533852199071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45990.533852199071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45990.533852199071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45990.533852199071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45990.533852199071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45990.533852199071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45990.533852199071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45990.533852199071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45990.533852199071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45990.533852199071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45990.533852199071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45990.533852199071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45990.533852199071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45990.533852199071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45990.533852199071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45990.533852199071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45990.533852199071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45990.533852199071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45990.533852199071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45990.533852199071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45990.533852199071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45990.533852199071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45990.533852199071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45990.533852199071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45990.533852199071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45990.533852199071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45990.533852199071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45990.533852199071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45990.533852199071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45990.533852199071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45990.533852199071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45990.533852199071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45990.533852199071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45990.533852199071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45990.533852199071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45990.533852199071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45990.533852199071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45990.533852199071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45990.533852199071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45990.533852199071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45990.533852199071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45990.533852199071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45990.533852199071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45990.533852199071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45990.533852199071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45990.533852199071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45990.533852199071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45990.533852199071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45990.533852199071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45990.533852199071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45990.533852199071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45990.533852199071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45990.533852199071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45990.533852199071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45990.533852199071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45990.533852199071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45990.533852199071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45990.533852199071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45990.533852199071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45990.533852199071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45990.533852199071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45990.533852199071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45990.533852199071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45990.533852199071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45990.533852199071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45990.533852199071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45990.533852199071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45990.533852199071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45990.533852199071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45990.533852199071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45990.533852199071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45990.533852199071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45990.533852199071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45990.533852199071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45990.533852199071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45990.533852199071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45990.533852199071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45990.533852199071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45990.533852199071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45990.533852199071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45990.533852199071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45990.533852199071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45990.533852199071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45990.533852199071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45990.533852199071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45990.533852199071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45990.533852199071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45990.533852199071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45990.533852199071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45990.533852199071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45990.533852199071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45990.533852199071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45990.533852199071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45990.533852199071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45990.533852199071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45990.533852199071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45990.533852199071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45990.533852199071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45990.533852199071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45990.533852199071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45990.533852199071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45990.533852199071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45990.533852199071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45990.533852199071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45990.533852199071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45990.533852199071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45990.533852199071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45990.533852199071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45990.533852199071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45990.533852199071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45990.533852199071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45990.533852199071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45990.533852199071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45990.533852199071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45990.533852199071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45990.533852199071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45990.533852199071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45990.533852199071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45990.533852199071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45990.533852199071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45990.533852199071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45990.533852199071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45990.533852199071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45990.533852199071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45990.533852199071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45990.533852199071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45990.533852199071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45990.533852199071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45990.533852199071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45990.533852199071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45990.533852199071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45990.533852199071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45990.533852199071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45990.533852199071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45990.533852199071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45990.533852199071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45990.533852199071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45990.533852199071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45990.533852199071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45990.533852199071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45990.533852199071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45990.533852199071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45990.533852199071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45990.533852199071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45990.533852199071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45990.533852199071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45990.533852199071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45990.533852199071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45990.533852199071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45990.533852199071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45990.533852199071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45990.533852199071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45990.533852199071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45990.533852199071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45990.533852199071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45990.533852199071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45990.533852199071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45990.533852199071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45990.533852199071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45990.533852199071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45990.533852199071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45990.533852199071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45990.533852199071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45990.533852199071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45990.533852199071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45990.533852199071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45990.533852199071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45990.533852199071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45990.533852199071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45990.533852199071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45990.533852199071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45990.533852199071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45990.533852199071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45990.533852199071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45990.533852199071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45990.533852199071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45990.533852199071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45990.533852199071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45990.533852199071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45990.533852199071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45990.533852199071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45990.533852199071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45990.533852199071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45990.533852199071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45990.533852199071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45990.533852199071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45990.533852199071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45990.533852199071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45990.533852199071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45990.533852199071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45990.533852199071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45990.533852199071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45990.533852199071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45990.533852199071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45990.533852199071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45990.533852199071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45990.533852199071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45990.533852199071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45990.533852199071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45990.533852199071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45990.533852199071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45990.533852199071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45990.533852199071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45990.533852199071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45990.533852199071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45990.533852199071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45990.533852199071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45990.533852199071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45990.533852199071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45990.533852199071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45990.533852199071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45990.533852199071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45990.533852199071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45990.533852199071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45990.533852199071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45990.533852199071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45990.533852199071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45990.533852199071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45990.533852199071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45990.533852199071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45990.533852199071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45990.533852199071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45990.533852199071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45990.533852199071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45990.533852199071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45990.533852199071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45990.533852199071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45990.533852199071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45990.533852199071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45990.533852199071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45990.533852199071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45990.533852199071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45990.533852199071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45990.533852199071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45990.533852199071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45990.533852199071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45990.533852199071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45990.533852199071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45990.533852199071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45990.533852199071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45990.533852199071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45990.533852199071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45990.533852199071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45990.533852199071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45990.533852199071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45990.533852199071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45990.533852199071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45990.533852199071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45990.533852199071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45990.533852199071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45990.533852199071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45990.533852199071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45990.533852199071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45990.533852199071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45990.533852199071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45990.533852199071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45990.533852199071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45990.533852199071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45990.533852199071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45990.533852199071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45990.533852199071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45990.533852199071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45990.533852199071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45990.533852199071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45990.533852199071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45990.533852199071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45990.533852199071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45990.533852199071</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3"/>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287.05313460647449</v>
      </c>
      <c r="H2" s="92">
        <v>45703.474768518521</v>
      </c>
      <c r="I2" s="92" t="str">
        <f>IFERROR(VLOOKUP(D2,DB!A:F,6,0),"")</f>
        <v>SCECO</v>
      </c>
      <c r="J2" s="92" t="str">
        <f>IFERROR(VLOOKUP(D2,DB!A:G,7,0),"")</f>
        <v>Dead</v>
      </c>
      <c r="K2" s="94" t="s">
        <v>39197</v>
      </c>
      <c r="L2" s="88" t="str">
        <f>IFERROR(VLOOKUP(D2,DB!A:I,9,0),"")</f>
        <v>Latis</v>
      </c>
    </row>
    <row r="3" spans="1:16" ht="31.5" customHeight="1">
      <c r="A3" s="110" t="s">
        <v>39198</v>
      </c>
      <c r="B3" s="88" t="str">
        <f>IFERROR(VLOOKUP(D3,DB!A:K,11,0),"")</f>
        <v>R4</v>
      </c>
      <c r="C3" s="90">
        <v>1</v>
      </c>
      <c r="D3" s="88" t="s">
        <v>37915</v>
      </c>
      <c r="E3" s="91" t="s">
        <v>39106</v>
      </c>
      <c r="F3" s="92">
        <v>45990.191666666666</v>
      </c>
      <c r="G3" s="93">
        <f t="shared" ref="G3:G55" ca="1" si="0">IFERROR(NOW()-F3,"")</f>
        <v>0.34218553240498295</v>
      </c>
      <c r="H3" s="92">
        <v>45989.810358796298</v>
      </c>
      <c r="I3" s="110" t="str">
        <f>IFERROR(VLOOKUP(D3,DB!A:F,6,0),"")</f>
        <v>SCECO</v>
      </c>
      <c r="J3" s="110" t="str">
        <f>IFERROR(VLOOKUP(D3,DB!A:G,7,0),"")</f>
        <v>Dead</v>
      </c>
      <c r="K3" s="94" t="s">
        <v>39199</v>
      </c>
      <c r="L3" s="88" t="str">
        <f>IFERROR(VLOOKUP(D3,DB!A:I,9,0),"")</f>
        <v>Latis</v>
      </c>
    </row>
    <row r="4" spans="1:16" ht="15" customHeight="1">
      <c r="A4" s="110" t="s">
        <v>39200</v>
      </c>
      <c r="B4" s="110" t="str">
        <f>IFERROR(VLOOKUP(D4,DB!A:K,11,0),"")</f>
        <v>R4</v>
      </c>
      <c r="C4" s="90">
        <v>1</v>
      </c>
      <c r="D4" s="88" t="s">
        <v>39201</v>
      </c>
      <c r="E4" s="91" t="s">
        <v>39106</v>
      </c>
      <c r="F4" s="92">
        <v>45990.456122685187</v>
      </c>
      <c r="G4" s="93">
        <f t="shared" ca="1" si="0"/>
        <v>7.7729513883241452E-2</v>
      </c>
      <c r="H4" s="92">
        <v>45990.449953703705</v>
      </c>
      <c r="I4" s="110" t="str">
        <f>IFERROR(VLOOKUP(D4,DB!A:F,6,0),"")</f>
        <v>SCECO</v>
      </c>
      <c r="J4" s="110" t="str">
        <f>IFERROR(VLOOKUP(D4,DB!A:G,7,0),"")</f>
        <v>Dead</v>
      </c>
      <c r="K4" s="94" t="s">
        <v>39202</v>
      </c>
      <c r="L4" s="88" t="str">
        <f>IFERROR(VLOOKUP(D4,DB!A:I,9,0),"")</f>
        <v>Latis</v>
      </c>
    </row>
    <row r="5" spans="1:16" ht="15" customHeight="1">
      <c r="A5" s="110"/>
      <c r="B5" s="110" t="str">
        <f>IFERROR(VLOOKUP(D5,DB!A:K,11,0),"")</f>
        <v/>
      </c>
      <c r="C5" s="90"/>
      <c r="D5" s="88"/>
      <c r="E5" s="91"/>
      <c r="F5" s="92"/>
      <c r="G5" s="93">
        <f t="shared" ca="1" si="0"/>
        <v>45990.533852199071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45990.533852199071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45990.533852199071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45990.533852199071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45990.533852199071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45990.533852199071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45990.533852199071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45990.533852199071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45990.533852199071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45990.533852199071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45990.533852199071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45990.533852199071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45990.533852199071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45990.533852199071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45990.533852199071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45990.533852199071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45990.533852199071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45990.533852199071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45990.533852199071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45990.533852199071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45990.533852199071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45990.533852199071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45990.533852199071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45990.533852199071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45990.533852199071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45990.533852199071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45990.533852199071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45990.533852199071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45990.533852199071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45990.533852199071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45990.533852199071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45990.533852199071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45990.533852199071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45990.533852199071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45990.533852199071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45990.533852199071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45990.533852199071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45990.533852199071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45990.533852199071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45990.533852199071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45990.533852199071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45990.533852199071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45990.533852199071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45990.533852199071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45990.533852199071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45990.533852199071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45990.533852199071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45990.533852199071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45990.533852199071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45990.533852199071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45990.533852199071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45990.533852199071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45990.533852199071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45990.533852199071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45990.533852199071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45990.533852199071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45990.533852199071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45990.533852199071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45990.533852199071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45990.533852199071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45990.533852199071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45990.533852199071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45990.533852199071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45990.533852199071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45990.533852199071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45990.533852199071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45990.533852199071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45990.533852199071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45990.533852199071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45990.533852199071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45990.533852199071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45990.533852199071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45990.533852199071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45990.533852199071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45990.533852199071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45990.533852199071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45990.533852199071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45990.533852199071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45990.533852199071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45990.533852199071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45990.533852199071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45990.533852199071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45990.533852199071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45990.533852199071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45990.533852199071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45990.533852199071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45990.533852199071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45990.533852199071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45990.533852199071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45990.533852199071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45990.533852199071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45990.533852199071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45990.533852199071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45990.533852199071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45990.533852199071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45990.533852199071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45990.533852199071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45990.533852199071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45990.533852199071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45990.533852199071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45990.533852199071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45990.533852199071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45990.533852199071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45990.533852199071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45990.533852199071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45990.533852199071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45990.533852199071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45990.533852199071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45990.533852199071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45990.533852199071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45990.533852199071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45990.533852199071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45990.533852199071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45990.533852199071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45990.533852199071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45990.533852199071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45990.533852199071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45990.533852199071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45990.533852199071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45990.533852199071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45990.533852199071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45990.533852199071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45990.533852199071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45990.533852199071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45990.533852199071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45990.533852199071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45990.533852199071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45990.533852199071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45990.533852199071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45990.533852199071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45990.533852199071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45990.533852199071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45990.533852199071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45990.533852199071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45990.533852199071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45990.533852199071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45990.533852199071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45990.533852199071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45990.533852199071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45990.533852199071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45990.533852199071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45990.533852199071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45990.533852199071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45990.533852199071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45990.533852199071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45990.533852199071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45990.533852199071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45990.533852199071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45990.533852199071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45990.533852199071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45990.533852199071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45990.533852199071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45990.533852199071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45990.533852199071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45990.533852199071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45990.533852199071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45990.533852199071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45990.533852199071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45990.533852199071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45990.533852199071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45990.533852199071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45990.533852199071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45990.533852199071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45990.533852199071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45990.533852199071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45990.533852199071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45990.533852199071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45990.533852199071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45990.533852199071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45990.533852199071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45990.533852199071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45990.533852199071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45990.533852199071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45990.533852199071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45990.533852199071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45990.533852199071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45990.533852199071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45990.533852199071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45990.533852199071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47" ca="1" si="3">IFERROR(NOW()-F184,"")</f>
        <v>45990.533852199071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45990.533852199071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45990.533852199071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45990.533852199071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45990.533852199071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45990.533852199071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45990.533852199071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45990.533852199071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45990.533852199071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45990.533852199071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45990.533852199071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45990.533852199071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45990.533852199071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45990.533852199071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45990.533852199071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45990.533852199071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45990.533852199071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45990.533852199071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45990.533852199071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45990.533852199071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45990.533852199071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45990.533852199071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45990.533852199071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45990.533852199071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45990.533852199071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45990.533852199071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45990.533852199071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45990.533852199071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45990.533852199071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45990.533852199071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45990.533852199071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45990.533852199071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45990.533852199071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45990.533852199071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45990.533852199071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45990.533852199071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45990.533852199071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45990.533852199071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45990.533852199071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45990.533852199071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45990.533852199071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45990.533852199071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45990.533852199071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45990.533852199071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45990.533852199071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45990.533852199071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45990.533852199071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45990.533852199071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45990.533852199071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45990.533852199071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45990.533852199071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45990.533852199071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45990.533852199071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45990.533852199071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45990.533852199071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45990.533852199071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45990.533852199071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45990.533852199071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45990.533852199071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45990.533852199071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45990.533852199071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45990.533852199071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45990.533852199071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45990.533852199071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ref="G248:G293" ca="1" si="4">IFERROR(NOW()-F248,"")</f>
        <v>45990.533852199071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45990.533852199071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45990.533852199071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45990.533852199071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45990.533852199071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45990.533852199071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45990.533852199071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45990.533852199071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45990.533852199071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45990.533852199071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45990.533852199071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45990.533852199071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45990.533852199071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45990.533852199071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45990.533852199071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45990.533852199071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45990.533852199071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45990.533852199071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45990.533852199071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45990.533852199071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45990.533852199071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45990.533852199071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45990.533852199071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45990.533852199071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45990.533852199071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45990.533852199071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45990.533852199071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45990.533852199071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45990.533852199071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45990.533852199071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45990.533852199071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45990.533852199071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45990.533852199071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45990.533852199071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45990.533852199071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45990.533852199071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45990.533852199071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45990.533852199071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45990.533852199071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45990.533852199071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45990.533852199071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45990.533852199071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45990.533852199071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45990.533852199071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45990.533852199071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45990.533852199071</v>
      </c>
      <c r="H293" s="92"/>
      <c r="I293" s="110" t="str">
        <f>IFERROR(VLOOKUP(D293,DB!A:F,6,0),"")</f>
        <v/>
      </c>
      <c r="J293" s="110" t="str">
        <f>IFERROR(VLOOKUP(D293,DB!A:G,7,0),"")</f>
        <v/>
      </c>
      <c r="K293" s="94"/>
      <c r="L293" s="88" t="str">
        <f>IFERROR(VLOOKUP(D293,DB!A:I,9,0),"")</f>
        <v/>
      </c>
    </row>
  </sheetData>
  <dataValidations count="2">
    <dataValidation allowBlank="1" showInputMessage="1" showErrorMessage="1" sqref="E1" xr:uid="{A4F81451-56CC-4543-9497-104C4E44EE4B}"/>
    <dataValidation type="list" allowBlank="1" showInputMessage="1" showErrorMessage="1" sqref="E2:E2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4"/>
  <sheetViews>
    <sheetView workbookViewId="0">
      <selection activeCell="D13" sqref="D13"/>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98.701792013882368</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39185</v>
      </c>
      <c r="F3" s="38">
        <v>45926.188877314817</v>
      </c>
      <c r="G3" s="105">
        <f t="shared" ref="G3" ca="1" si="0">IFERROR(NOW()-F3,"")</f>
        <v>64.344974884254043</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39185</v>
      </c>
      <c r="F4" s="107">
        <v>45948.661111111112</v>
      </c>
      <c r="G4" s="108">
        <f t="shared" ref="G4" ca="1" si="1">IFERROR(NOW()-F4,"")</f>
        <v>41.872741087958275</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9.1605535879571107</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45989.951909722222</v>
      </c>
      <c r="G6" s="138">
        <f ca="1">IFERROR(NOW()-F6,"")</f>
        <v>0.58194247684878064</v>
      </c>
      <c r="H6" s="38">
        <v>45989.971354166664</v>
      </c>
      <c r="I6" s="37" t="str">
        <f>IFERROR(VLOOKUP(D6,DB!A:F,6,0),"")</f>
        <v>SCECO</v>
      </c>
      <c r="J6" s="37" t="str">
        <f>IFERROR(VLOOKUP(D6,DB!A:G,7,0),"")</f>
        <v>Dead</v>
      </c>
      <c r="K6" s="37" t="s">
        <v>39212</v>
      </c>
      <c r="L6" s="37" t="str">
        <f>IFERROR(VLOOKUP(D6,DB!A:I,9,0),"")</f>
        <v>Latis</v>
      </c>
    </row>
    <row r="7" spans="1:13">
      <c r="A7" s="37" t="s">
        <v>39213</v>
      </c>
      <c r="B7" s="37" t="str">
        <f>IFERROR(VLOOKUP(D7,DB!A:K,11,0),"")</f>
        <v>R5</v>
      </c>
      <c r="C7" s="37">
        <v>1</v>
      </c>
      <c r="D7" s="106" t="s">
        <v>35479</v>
      </c>
      <c r="E7" s="37" t="s">
        <v>39185</v>
      </c>
      <c r="F7" s="38">
        <v>45990.466562499998</v>
      </c>
      <c r="G7" s="138">
        <f ca="1">IFERROR(NOW()-F7,"")</f>
        <v>6.7289699072716758E-2</v>
      </c>
      <c r="H7" s="38">
        <v>45990.45684027778</v>
      </c>
      <c r="I7" s="37" t="str">
        <f>IFERROR(VLOOKUP(D7,DB!A:F,6,0),"")</f>
        <v>SCECO</v>
      </c>
      <c r="J7" s="37" t="str">
        <f>IFERROR(VLOOKUP(D7,DB!A:G,7,0),"")</f>
        <v>Dead</v>
      </c>
      <c r="K7" s="37" t="s">
        <v>39214</v>
      </c>
      <c r="L7" s="37" t="str">
        <f>IFERROR(VLOOKUP(D7,DB!A:I,9,0),"")</f>
        <v>Latis</v>
      </c>
    </row>
    <row r="8" spans="1:13">
      <c r="A8" s="37"/>
      <c r="B8" s="37" t="str">
        <f>IFERROR(VLOOKUP(D8,DB!A:K,11,0),"")</f>
        <v/>
      </c>
      <c r="C8" s="37"/>
      <c r="D8" s="106"/>
      <c r="E8" s="37"/>
      <c r="F8" s="38"/>
      <c r="G8" s="138">
        <f ca="1">IFERROR(NOW()-F8,"")</f>
        <v>45990.533852199071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45990.533852199071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45990.533852199071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45990.533852199071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45990.533852199071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45990.533852199071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45990.533852199071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45990.533852199071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45990.533852199071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45990.533852199071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45990.533852199071</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45990.533852199071</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45990.533852199071</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45990.533852199071</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45990.533852199071</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45990.533852199071</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45990.533852199071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45990.533852199071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45990.533852199071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45990.533852199071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45990.533852199071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45990.533852199071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45990.533852199071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45990.533852199071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45990.533852199071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45990.533852199071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45990.533852199071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45990.533852199071</v>
      </c>
      <c r="H35" s="38"/>
      <c r="I35" s="37" t="str">
        <f>IFERROR(VLOOKUP(D35,DB!A:F,6,0),"")</f>
        <v/>
      </c>
      <c r="J35" s="37" t="str">
        <f>IFERROR(VLOOKUP(D35,DB!A:G,7,0),"")</f>
        <v/>
      </c>
      <c r="K35" s="37"/>
      <c r="L35" s="37" t="str">
        <f>IFERROR(VLOOKUP(D35,DB!A:I,9,0),"")</f>
        <v/>
      </c>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3</v>
      </c>
      <c r="D2" s="119" t="s">
        <v>31962</v>
      </c>
      <c r="E2" s="106" t="s">
        <v>39106</v>
      </c>
      <c r="F2" s="121">
        <v>45990.487199074072</v>
      </c>
      <c r="G2" s="72">
        <f ca="1">IFERROR(NOW()-F2,"-")</f>
        <v>4.665312499855645E-2</v>
      </c>
      <c r="H2" s="121">
        <v>45990.487199074072</v>
      </c>
      <c r="I2" s="119" t="str">
        <f>IFERROR(VLOOKUP(D2,DB!A:F,6,0),"")</f>
        <v>SCECO</v>
      </c>
      <c r="J2" s="119" t="str">
        <f>IFERROR(VLOOKUP(D2,DB!A:G,7,0),"")</f>
        <v>Vandalized+No BB Design</v>
      </c>
      <c r="K2" s="122" t="s">
        <v>39216</v>
      </c>
      <c r="L2" s="140" t="str">
        <f>IFERROR(VLOOKUP(D2,DB!A:I,9,0),"")</f>
        <v>Latis</v>
      </c>
    </row>
    <row r="3" spans="1:16382" ht="31.5" customHeight="1">
      <c r="A3" s="118" t="s">
        <v>39217</v>
      </c>
      <c r="B3" s="119" t="str">
        <f>IFERROR(VLOOKUP(D3,DB!A:K,11,0),"")</f>
        <v>R6</v>
      </c>
      <c r="C3" s="120">
        <v>1</v>
      </c>
      <c r="D3" s="119" t="s">
        <v>37464</v>
      </c>
      <c r="E3" s="106" t="s">
        <v>39106</v>
      </c>
      <c r="F3" s="121">
        <v>45990.493969907409</v>
      </c>
      <c r="G3" s="72">
        <f ca="1">IFERROR(NOW()-F3,"-")</f>
        <v>3.9882291661342606E-2</v>
      </c>
      <c r="H3" s="121">
        <v>45990.493969907409</v>
      </c>
      <c r="I3" s="119" t="str">
        <f>IFERROR(VLOOKUP(D3,DB!A:F,6,0),"")</f>
        <v>Generator-SG</v>
      </c>
      <c r="J3" s="119" t="str">
        <f>IFERROR(VLOOKUP(D3,DB!A:G,7,0),"")</f>
        <v>Vandalized</v>
      </c>
      <c r="K3" s="122" t="s">
        <v>39218</v>
      </c>
      <c r="L3" s="140" t="str">
        <f>IFERROR(VLOOKUP(D3,DB!A:I,9,0),"")</f>
        <v>Latis</v>
      </c>
    </row>
    <row r="4" spans="1:16382" ht="31.5" customHeight="1">
      <c r="A4" s="118"/>
      <c r="B4" s="119" t="str">
        <f>IFERROR(VLOOKUP(D4,DB!A:K,11,0),"")</f>
        <v/>
      </c>
      <c r="C4" s="120"/>
      <c r="D4" s="119"/>
      <c r="E4" s="106"/>
      <c r="F4" s="121"/>
      <c r="G4" s="72">
        <f ca="1">IFERROR(NOW()-F4,"-")</f>
        <v>45990.533852199071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45990.533852199071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45990.533852199071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45990.533852199071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45990.533852199071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45990.533852199071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45990.533852199071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45990.533852199071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45990.533852199071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45990.533852199071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45990.533852199071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45990.533852199071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45990.533852199071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45990.533852199071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45990.533852199071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45990.533852199071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45990.533852199071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45990.533852199071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45990.533852199071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45990.533852199071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45990.533852199071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45990.533852199071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45990.533852199071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45990.533852199071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45990.533852199071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45990.533852199071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45990.533852199071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45990.533852199071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45990.533852199071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45990.533852199071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45990.533852199071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45990.533852199071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45990.533852199071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45990.533852199071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45990.533852199071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45990.533852199071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45990.533852199071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45990.533852199071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45990.533852199071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45990.533852199071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45990.533852199071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45990.533852199071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45990.533852199071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45990.533852199071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45990.533852199071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45990.533852199071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45990.533852199071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45990.533852199071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45990.533852199071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45990.533852199071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45990.533852199071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45990.533852199071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45990.533852199071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45990.533852199071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45990.533852199071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45990.533852199071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45990.533852199071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45990.533852199071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45990.533852199071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45990.533852199071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45990.533852199071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45990.533852199071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45990.533852199071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45990.533852199071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45990.533852199071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45990.533852199071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45990.533852199071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45990.533852199071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45990.533852199071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45990.533852199071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45990.533852199071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45990.533852199071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45990.533852199071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45990.533852199071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45990.533852199071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45990.533852199071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45990.533852199071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45990.533852199071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45990.533852199071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45990.533852199071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45990.533852199071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45990.533852199071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45990.533852199071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45990.533852199071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45990.533852199071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45990.533852199071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45990.533852199071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45990.533852199071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45990.533852199071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45990.533852199071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45990.533852199071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45990.533852199071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45990.533852199071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45990.533852199071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45990.533852199071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45990.533852199071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45990.533852199071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45990.533852199071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45990.533852199071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45990.533852199071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45990.533852199071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45990.533852199071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45990.533852199071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45990.533852199071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45990.533852199071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45990.533852199071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45990.533852199071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45990.533852199071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45990.533852199071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45990.533852199071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45990.533852199071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45990.533852199071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45990.533852199071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45990.533852199071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45990.533852199071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45990.533852199071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45990.533852199071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45990.533852199071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45990.533852199071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45990.533852199071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45990.533852199071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45990.533852199071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45990.533852199071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45990.533852199071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45990.533852199071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45990.533852199071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45990.533852199071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45990.533852199071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45990.533852199071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45990.533852199071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45990.533852199071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45990.533852199071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45990.533852199071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45990.533852199071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45990.533852199071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45990.533852199071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45990.533852199071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45990.533852199071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45990.533852199071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45990.533852199071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45990.533852199071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45990.533852199071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45990.533852199071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45990.533852199071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45990.533852199071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45990.533852199071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45990.533852199071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45990.533852199071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45990.533852199071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45990.533852199071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45990.533852199071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45990.533852199071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45990.533852199071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45990.533852199071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45990.533852199071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45990.533852199071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45990.533852199071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45990.533852199071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45990.533852199071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45990.533852199071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45990.533852199071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45990.533852199071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45990.533852199071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45990.533852199071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45990.533852199071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45990.533852199071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45990.533852199071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45990.533852199071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45990.533852199071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45990.533852199071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45990.533852199071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45990.533852199071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45990.533852199071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45990.533852199071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45990.533852199071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45990.533852199071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45990.533852199071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45990.533852199071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45990.533852199071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45990.533852199071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45990.533852199071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45990.533852199071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45990.533852199071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45990.533852199071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45990.533852199071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45990.533852199071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45990.533852199071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45990.533852199071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45990.533852199071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45990.533852199071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45990.533852199071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45990.533852199071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45990.533852199071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45990.533852199071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45990.533852199071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45990.533852199071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45990.533852199071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45990.533852199071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45990.533852199071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45990.533852199071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45990.533852199071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45990.533852199071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45990.533852199071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45990.533852199071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45990.533852199071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45990.533852199071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45990.533852199071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45990.533852199071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45990.533852199071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45990.533852199071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45990.533852199071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45990.533852199071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45990.533852199071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45990.533852199071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45990.533852199071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45990.533852199071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45990.533852199071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45990.533852199071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45990.533852199071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45990.533852199071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45990.533852199071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45990.533852199071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45990.533852199071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45990.533852199071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45990.533852199071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45990.533852199071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45990.533852199071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45990.533852199071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45990.533852199071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45990.533852199071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45990.533852199071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45990.533852199071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45990.533852199071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45990.533852199071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45990.533852199071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45990.533852199071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45990.533852199071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45990.533852199071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45990.533852199071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45990.533852199071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45990.533852199071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45990.533852199071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45990.533852199071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45990.533852199071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45990.533852199071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45990.533852199071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45990.533852199071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45990.533852199071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45990.533852199071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45990.533852199071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45990.533852199071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45990.533852199071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45990.533852199071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45990.533852199071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45990.533852199071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45990.533852199071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45990.533852199071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45990.533852199071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45990.533852199071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45990.533852199071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45990.533852199071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45990.533852199071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45990.533852199071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45990.533852199071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45990.533852199071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45990.533852199071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45990.533852199071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45990.533852199071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45990.533852199071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45990.533852199071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45990.533852199071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45990.533852199071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45990.533852199071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45990.533852199071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45990.533852199071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45990.533852199071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45990.533852199071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45990.533852199071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45990.533852199071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45990.533852199071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45990.533852199071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45990.533852199071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45990.533852199071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45990.533852199071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45990.533852199071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45990.533852199071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45990.533852199071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45990.533852199071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45990.533852199071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45990.533852199071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45990.533852199071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45990.533852199071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45990.533852199071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45990.533852199071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45990.533852199071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45990.533852199071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45990.533852199071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45990.533852199071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45990.533852199071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45990.533852199071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45990.533852199071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45990.533852199071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45990.533852199071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45990.533852199071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45990.533852199071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45990.533852199071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45990.533852199071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45990.533852199071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45990.533852199071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45990.533852199071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45990.533852199071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45990.533852199071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45990.533852199071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45990.533852199071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45990.533852199071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45990.533852199071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45990.533852199071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45990.533852199071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45990.533852199071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45990.533852199071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45990.533852199071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45990.533852199071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45990.533852199071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45990.533852199071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45990.533852199071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45990.533852199071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45990.533852199071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45990.533852199071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45990.533852199071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45990.533852199071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45990.533852199071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45990.533852199071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45990.533852199071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45990.533852199071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45990.533852199071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45990.533852199071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45990.533852199071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45990.533852199071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45990.533852199071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45990.533852199071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45990.533852199071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45990.533852199071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45990.533852199071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45990.533852199071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45990.533852199071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45990.533852199071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45990.533852199071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45990.533852199071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45990.533852199071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45990.533852199071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45990.533852199071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45990.533852199071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45990.533852199071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45990.533852199071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45990.533852199071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45990.533852199071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45990.533852199071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45990.533852199071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45990.533852199071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45990.533852199071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45990.533852199071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45990.533852199071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45990.533852199071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45990.533852199071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45990.533852199071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45990.533852199071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45990.533852199071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45990.533852199071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45990.533852199071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45990.533852199071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45990.533852199071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45990.533852199071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45990.533852199071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45990.533852199071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45990.533852199071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45990.533852199071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45990.533852199071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45990.533852199071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45990.533852199071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45990.533852199071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45990.533852199071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45990.533852199071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45990.533852199071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45990.533852199071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45990.533852199071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45990.533852199071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45990.533852199071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45990.533852199071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45990.533852199071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45990.533852199071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45990.533852199071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45990.533852199071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45990.533852199071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45990.533852199071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45990.533852199071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45990.533852199071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45990.533852199071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45990.533852199071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45990.533852199071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45990.533852199071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45990.533852199071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45990.533852199071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45990.533852199071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45990.533852199071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45990.533852199071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45990.533852199071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45990.533852199071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45990.533852199071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45990.533852199071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45990.533852199071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45990.533852199071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45990.533852199071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45990.533852199071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45990.533852199071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45990.533852199071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45990.533852199071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45990.533852199071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45990.533852199071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45990.533852199071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45990.533852199071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45990.533852199071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45990.533852199071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45990.533852199071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45990.533852199071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45990.533852199071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45990.533852199071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45990.533852199071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45990.533852199071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45990.533852199071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45990.533852199071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45990.533852199071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45990.533852199071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45990.533852199071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45990.533852199071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45990.533852199071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45990.533852199071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45990.533852199071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45990.533852199071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45990.533852199071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45990.533852199071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45990.533852199071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45990.533852199071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45990.533852199071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45990.533852199071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45990.533852199071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45990.533852199071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45990.533852199071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45990.533852199071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45990.533852199071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45990.533852199071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45990.533852199071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45990.533852199071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45990.533852199071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45990.533852199071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45990.533852199071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45990.533852199071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45990.533852199071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45990.533852199071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45990.533852199071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45990.533852199071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45990.533852199071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45990.533852199071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45990.533852199071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45990.533852199071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45990.533852199071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45990.533852199071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45990.533852199071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45990.533852199071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45990.533852199071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45990.533852199071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45990.533852199071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45990.533852199071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45990.533852199071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45990.533852199071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45990.533852199071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45990.533852199071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45990.533852199071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45990.533852199071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45990.533852199071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45990.533852199071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45990.533852199071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45990.533852199071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45990.533852199071</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45990.533852199071</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45990.533852199071</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45990.533852199071</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45990.533852199071</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45990.533852199071</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45990.533852199071</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2025-11-29T09:50:05Z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